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2024-2027\ADMINISTRACIÓN 2024-2027\ESTADOS FINANCIEROS\ABRIL 2025\II ESTADOS E INFORMACIÓN PRESUPUESTARIA\"/>
    </mc:Choice>
  </mc:AlternateContent>
  <xr:revisionPtr revIDLastSave="0" documentId="13_ncr:1_{647449A4-8B6A-43CB-9A5A-F3949CBA8A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F" sheetId="2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03" i="25" l="1"/>
  <c r="O103" i="25"/>
  <c r="T103" i="25" s="1"/>
  <c r="S102" i="25"/>
  <c r="O102" i="25"/>
  <c r="T102" i="25" s="1"/>
  <c r="S101" i="25"/>
  <c r="O101" i="25"/>
  <c r="T101" i="25" s="1"/>
  <c r="S100" i="25"/>
  <c r="O100" i="25"/>
  <c r="T100" i="25" s="1"/>
  <c r="S99" i="25"/>
  <c r="O99" i="25"/>
  <c r="T99" i="25" s="1"/>
  <c r="S98" i="25"/>
  <c r="S94" i="25" s="1"/>
  <c r="O98" i="25"/>
  <c r="T98" i="25" s="1"/>
  <c r="T97" i="25"/>
  <c r="S97" i="25"/>
  <c r="O97" i="25"/>
  <c r="S96" i="25"/>
  <c r="O96" i="25"/>
  <c r="T96" i="25" s="1"/>
  <c r="S95" i="25"/>
  <c r="O95" i="25"/>
  <c r="T95" i="25" s="1"/>
  <c r="R94" i="25"/>
  <c r="Q94" i="25"/>
  <c r="P94" i="25"/>
  <c r="O94" i="25"/>
  <c r="N94" i="25"/>
  <c r="M94" i="25"/>
  <c r="L94" i="25"/>
  <c r="K94" i="25"/>
  <c r="J94" i="25"/>
  <c r="I94" i="25"/>
  <c r="H94" i="25"/>
  <c r="S93" i="25"/>
  <c r="O93" i="25"/>
  <c r="T93" i="25" s="1"/>
  <c r="S92" i="25"/>
  <c r="O92" i="25"/>
  <c r="T92" i="25" s="1"/>
  <c r="S91" i="25"/>
  <c r="O91" i="25"/>
  <c r="T91" i="25" s="1"/>
  <c r="S90" i="25"/>
  <c r="T90" i="25" s="1"/>
  <c r="O90" i="25"/>
  <c r="S89" i="25"/>
  <c r="O89" i="25"/>
  <c r="T89" i="25" s="1"/>
  <c r="S88" i="25"/>
  <c r="O88" i="25"/>
  <c r="T88" i="25" s="1"/>
  <c r="S87" i="25"/>
  <c r="O87" i="25"/>
  <c r="T87" i="25" s="1"/>
  <c r="S86" i="25"/>
  <c r="O86" i="25"/>
  <c r="T86" i="25" s="1"/>
  <c r="S85" i="25"/>
  <c r="S83" i="25" s="1"/>
  <c r="S104" i="25" s="1"/>
  <c r="O85" i="25"/>
  <c r="T85" i="25" s="1"/>
  <c r="S84" i="25"/>
  <c r="O84" i="25"/>
  <c r="T84" i="25" s="1"/>
  <c r="R83" i="25"/>
  <c r="R104" i="25" s="1"/>
  <c r="Q83" i="25"/>
  <c r="Q104" i="25" s="1"/>
  <c r="P83" i="25"/>
  <c r="P104" i="25" s="1"/>
  <c r="N83" i="25"/>
  <c r="N104" i="25" s="1"/>
  <c r="M83" i="25"/>
  <c r="M104" i="25" s="1"/>
  <c r="L83" i="25"/>
  <c r="L104" i="25" s="1"/>
  <c r="K83" i="25"/>
  <c r="K104" i="25" s="1"/>
  <c r="J83" i="25"/>
  <c r="J104" i="25" s="1"/>
  <c r="I83" i="25"/>
  <c r="I104" i="25" s="1"/>
  <c r="H83" i="25"/>
  <c r="H104" i="25" s="1"/>
  <c r="M74" i="25"/>
  <c r="H74" i="25"/>
  <c r="J74" i="25" s="1"/>
  <c r="M73" i="25"/>
  <c r="H73" i="25"/>
  <c r="J73" i="25" s="1"/>
  <c r="M72" i="25"/>
  <c r="H72" i="25"/>
  <c r="H71" i="25" s="1"/>
  <c r="M71" i="25"/>
  <c r="L71" i="25"/>
  <c r="K71" i="25"/>
  <c r="I71" i="25"/>
  <c r="M70" i="25"/>
  <c r="H70" i="25"/>
  <c r="J70" i="25" s="1"/>
  <c r="M69" i="25"/>
  <c r="H69" i="25"/>
  <c r="J69" i="25" s="1"/>
  <c r="M68" i="25"/>
  <c r="H68" i="25"/>
  <c r="J68" i="25" s="1"/>
  <c r="M67" i="25"/>
  <c r="M63" i="25" s="1"/>
  <c r="M75" i="25" s="1"/>
  <c r="J67" i="25"/>
  <c r="H67" i="25"/>
  <c r="M66" i="25"/>
  <c r="H66" i="25"/>
  <c r="J66" i="25" s="1"/>
  <c r="M65" i="25"/>
  <c r="H65" i="25"/>
  <c r="J65" i="25" s="1"/>
  <c r="M64" i="25"/>
  <c r="H64" i="25"/>
  <c r="J64" i="25" s="1"/>
  <c r="L63" i="25"/>
  <c r="L75" i="25" s="1"/>
  <c r="K63" i="25"/>
  <c r="K75" i="25" s="1"/>
  <c r="I63" i="25"/>
  <c r="I75" i="25" s="1"/>
  <c r="H63" i="25"/>
  <c r="H75" i="25" s="1"/>
  <c r="M59" i="25"/>
  <c r="J59" i="25"/>
  <c r="M58" i="25"/>
  <c r="J58" i="25"/>
  <c r="M57" i="25"/>
  <c r="J57" i="25"/>
  <c r="M56" i="25"/>
  <c r="L56" i="25"/>
  <c r="K56" i="25"/>
  <c r="J56" i="25"/>
  <c r="I56" i="25"/>
  <c r="H56" i="25"/>
  <c r="M55" i="25"/>
  <c r="J55" i="25"/>
  <c r="M54" i="25"/>
  <c r="J54" i="25"/>
  <c r="M53" i="25"/>
  <c r="J53" i="25"/>
  <c r="M52" i="25"/>
  <c r="J52" i="25"/>
  <c r="M51" i="25"/>
  <c r="J51" i="25"/>
  <c r="M50" i="25"/>
  <c r="J50" i="25"/>
  <c r="M49" i="25"/>
  <c r="M48" i="25" s="1"/>
  <c r="M60" i="25" s="1"/>
  <c r="J49" i="25"/>
  <c r="J48" i="25" s="1"/>
  <c r="J60" i="25" s="1"/>
  <c r="L48" i="25"/>
  <c r="L60" i="25" s="1"/>
  <c r="K48" i="25"/>
  <c r="K60" i="25" s="1"/>
  <c r="I48" i="25"/>
  <c r="I60" i="25" s="1"/>
  <c r="H48" i="25"/>
  <c r="H60" i="25" s="1"/>
  <c r="M44" i="25"/>
  <c r="J44" i="25"/>
  <c r="M43" i="25"/>
  <c r="M41" i="25" s="1"/>
  <c r="J43" i="25"/>
  <c r="J41" i="25" s="1"/>
  <c r="M42" i="25"/>
  <c r="J42" i="25"/>
  <c r="L41" i="25"/>
  <c r="K41" i="25"/>
  <c r="I41" i="25"/>
  <c r="H41" i="25"/>
  <c r="M40" i="25"/>
  <c r="J40" i="25"/>
  <c r="M39" i="25"/>
  <c r="J39" i="25"/>
  <c r="M38" i="25"/>
  <c r="J38" i="25"/>
  <c r="M37" i="25"/>
  <c r="M33" i="25" s="1"/>
  <c r="J37" i="25"/>
  <c r="J33" i="25" s="1"/>
  <c r="M36" i="25"/>
  <c r="J36" i="25"/>
  <c r="M35" i="25"/>
  <c r="J35" i="25"/>
  <c r="M34" i="25"/>
  <c r="J34" i="25"/>
  <c r="L33" i="25"/>
  <c r="L45" i="25" s="1"/>
  <c r="K33" i="25"/>
  <c r="K45" i="25" s="1"/>
  <c r="I33" i="25"/>
  <c r="I45" i="25" s="1"/>
  <c r="H33" i="25"/>
  <c r="H45" i="25" s="1"/>
  <c r="L27" i="25"/>
  <c r="K27" i="25"/>
  <c r="M26" i="25"/>
  <c r="M25" i="25"/>
  <c r="M24" i="25"/>
  <c r="M23" i="25"/>
  <c r="M22" i="25"/>
  <c r="M21" i="25"/>
  <c r="M20" i="25"/>
  <c r="M19" i="25"/>
  <c r="M18" i="25"/>
  <c r="M17" i="25"/>
  <c r="L17" i="25"/>
  <c r="K17" i="25"/>
  <c r="J17" i="25"/>
  <c r="I17" i="25"/>
  <c r="H17" i="25"/>
  <c r="M16" i="25"/>
  <c r="J16" i="25"/>
  <c r="M15" i="25"/>
  <c r="J15" i="25"/>
  <c r="M14" i="25"/>
  <c r="J14" i="25"/>
  <c r="M13" i="25"/>
  <c r="J13" i="25"/>
  <c r="M12" i="25"/>
  <c r="J12" i="25"/>
  <c r="M11" i="25"/>
  <c r="J11" i="25"/>
  <c r="M10" i="25"/>
  <c r="J10" i="25"/>
  <c r="J6" i="25" s="1"/>
  <c r="J27" i="25" s="1"/>
  <c r="M9" i="25"/>
  <c r="M6" i="25" s="1"/>
  <c r="M27" i="25" s="1"/>
  <c r="J9" i="25"/>
  <c r="M8" i="25"/>
  <c r="J8" i="25"/>
  <c r="M7" i="25"/>
  <c r="J7" i="25"/>
  <c r="L6" i="25"/>
  <c r="K6" i="25"/>
  <c r="I6" i="25"/>
  <c r="I27" i="25" s="1"/>
  <c r="H6" i="25"/>
  <c r="H27" i="25" s="1"/>
  <c r="J45" i="25" l="1"/>
  <c r="M45" i="25"/>
  <c r="J63" i="25"/>
  <c r="T94" i="25"/>
  <c r="T83" i="25"/>
  <c r="T104" i="25" s="1"/>
  <c r="O83" i="25"/>
  <c r="O104" i="25" s="1"/>
  <c r="J72" i="25"/>
  <c r="J71" i="25" s="1"/>
  <c r="J75" i="25" l="1"/>
</calcChain>
</file>

<file path=xl/sharedStrings.xml><?xml version="1.0" encoding="utf-8"?>
<sst xmlns="http://schemas.openxmlformats.org/spreadsheetml/2006/main" count="138" uniqueCount="66">
  <si>
    <t>Estimado</t>
  </si>
  <si>
    <t>Devengado</t>
  </si>
  <si>
    <t xml:space="preserve">MUNICIPIO DE XICOTEPEC PUEBLA </t>
  </si>
  <si>
    <t>Flujo de Fondos (Rubro y Capítulo)</t>
  </si>
  <si>
    <t>R/C</t>
  </si>
  <si>
    <t>Rubro / Capítulo</t>
  </si>
  <si>
    <t>Estimado / Aprobado</t>
  </si>
  <si>
    <t>Ampliaciones / Reducciones</t>
  </si>
  <si>
    <t>Modificado</t>
  </si>
  <si>
    <t>Recaudado / Pagado</t>
  </si>
  <si>
    <t>Cxc / Cxp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</si>
  <si>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</si>
  <si>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</si>
  <si>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</si>
  <si>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</si>
  <si>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</si>
  <si>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</si>
  <si>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</si>
  <si>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</si>
  <si>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</si>
  <si>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</si>
  <si>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</si>
  <si>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</si>
  <si>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</si>
  <si>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</si>
  <si>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</si>
  <si>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</si>
  <si>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</si>
  <si>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</si>
  <si>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</si>
  <si>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</si>
  <si>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</si>
  <si>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CFF</t>
  </si>
  <si>
    <t>Ingresos por Fuente de Financiamiento</t>
  </si>
  <si>
    <t>Recaudado</t>
  </si>
  <si>
    <t>Cxc</t>
  </si>
  <si>
    <t>No etiquetado</t>
  </si>
  <si>
    <t>Recursos Fiscales</t>
  </si>
  <si>
    <t>Financiamientos Internos</t>
  </si>
  <si>
    <t>Financiamiento Externo</t>
  </si>
  <si>
    <t>Ingresos Propios</t>
  </si>
  <si>
    <t>Recursos Federales</t>
  </si>
  <si>
    <t>Recursos Estatales</t>
  </si>
  <si>
    <t>Otros Recursos LD</t>
  </si>
  <si>
    <t>Etiquetado</t>
  </si>
  <si>
    <t>Otros Recursos TFE</t>
  </si>
  <si>
    <t>Total Ingreso</t>
  </si>
  <si>
    <t>Egresos por Fuente de Financiamiento</t>
  </si>
  <si>
    <t>Aprobado</t>
  </si>
  <si>
    <t>Pagado</t>
  </si>
  <si>
    <t>Cxp</t>
  </si>
  <si>
    <t>Total Gasto</t>
  </si>
  <si>
    <t>Ingresos menos Egresos por Fuente de Financiamiento</t>
  </si>
  <si>
    <t>Flujo de Fondos (Base Devengado)</t>
  </si>
  <si>
    <t>Devengado por Fuente de Financiamiento</t>
  </si>
  <si>
    <t>No Etiquetado</t>
  </si>
  <si>
    <t>11</t>
  </si>
  <si>
    <t>12</t>
  </si>
  <si>
    <t>13</t>
  </si>
  <si>
    <t>14</t>
  </si>
  <si>
    <t>15</t>
  </si>
  <si>
    <t>16</t>
  </si>
  <si>
    <t>NE</t>
  </si>
  <si>
    <t>E</t>
  </si>
  <si>
    <t>TOTAL</t>
  </si>
  <si>
    <t>Del 1 de enero al 30 de 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</si>
</sst>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6"/>
      <color indexed="8"/>
      <name val="Arial"/>
      <family val="2"/>
    </font>
    <font>
      <b/>
      <sz val="6"/>
      <name val="Arial"/>
      <family val="2"/>
    </font>
    <font>
      <b/>
      <sz val="6"/>
      <color indexed="9"/>
      <name val="Arial"/>
      <family val="2"/>
    </font>
    <font>
      <b/>
      <sz val="6"/>
      <color indexed="8"/>
      <name val="Arial"/>
      <family val="2"/>
    </font>
    <font>
      <sz val="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4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49" fontId="3" fillId="0" borderId="0" xfId="1" applyNumberFormat="1" applyFont="1" applyAlignment="1">
      <alignment horizontal="center"/>
    </xf>
    <xf numFmtId="0" fontId="3" fillId="2" borderId="9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49" fontId="3" fillId="2" borderId="9" xfId="1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wrapText="1"/>
    </xf>
    <xf numFmtId="0" fontId="5" fillId="0" borderId="13" xfId="1" applyFont="1" applyBorder="1" applyAlignment="1">
      <alignment horizontal="center" vertical="top"/>
    </xf>
    <xf numFmtId="4" fontId="3" fillId="0" borderId="14" xfId="1" applyNumberFormat="1" applyFont="1" applyBorder="1" applyAlignment="1">
      <alignment horizontal="right" vertical="center"/>
    </xf>
    <xf numFmtId="4" fontId="3" fillId="0" borderId="15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horizontal="center" vertical="top"/>
    </xf>
    <xf numFmtId="0" fontId="2" fillId="0" borderId="0" xfId="1" applyFont="1" applyAlignment="1">
      <alignment vertical="top"/>
    </xf>
    <xf numFmtId="4" fontId="2" fillId="0" borderId="17" xfId="1" applyNumberFormat="1" applyFont="1" applyBorder="1" applyAlignment="1">
      <alignment horizontal="right" vertical="center" wrapText="1"/>
    </xf>
    <xf numFmtId="4" fontId="2" fillId="0" borderId="18" xfId="1" applyNumberFormat="1" applyFont="1" applyBorder="1" applyAlignment="1">
      <alignment horizontal="right" vertical="center" wrapText="1"/>
    </xf>
    <xf numFmtId="4" fontId="3" fillId="0" borderId="17" xfId="1" applyNumberFormat="1" applyFont="1" applyBorder="1" applyAlignment="1">
      <alignment horizontal="right" vertical="center"/>
    </xf>
    <xf numFmtId="4" fontId="3" fillId="0" borderId="18" xfId="1" applyNumberFormat="1" applyFont="1" applyBorder="1" applyAlignment="1">
      <alignment horizontal="right" vertical="center"/>
    </xf>
    <xf numFmtId="4" fontId="2" fillId="0" borderId="0" xfId="1" applyNumberFormat="1" applyFont="1"/>
    <xf numFmtId="4" fontId="2" fillId="0" borderId="19" xfId="1" applyNumberFormat="1" applyFont="1" applyBorder="1" applyAlignment="1">
      <alignment horizontal="right" vertical="center" wrapText="1"/>
    </xf>
    <xf numFmtId="4" fontId="2" fillId="0" borderId="20" xfId="1" applyNumberFormat="1" applyFont="1" applyBorder="1" applyAlignment="1">
      <alignment horizontal="right" vertical="center" wrapText="1"/>
    </xf>
    <xf numFmtId="0" fontId="5" fillId="0" borderId="21" xfId="1" applyFont="1" applyBorder="1" applyAlignment="1">
      <alignment horizontal="center" vertical="top"/>
    </xf>
    <xf numFmtId="4" fontId="3" fillId="0" borderId="9" xfId="1" applyNumberFormat="1" applyFont="1" applyBorder="1" applyAlignment="1">
      <alignment horizontal="right" vertical="center"/>
    </xf>
    <xf numFmtId="0" fontId="2" fillId="0" borderId="0" xfId="1" applyFont="1" applyAlignment="1">
      <alignment horizontal="center" vertical="top"/>
    </xf>
    <xf numFmtId="0" fontId="3" fillId="0" borderId="0" xfId="1" applyFont="1" applyAlignment="1">
      <alignment vertical="top"/>
    </xf>
    <xf numFmtId="3" fontId="6" fillId="0" borderId="0" xfId="1" applyNumberFormat="1" applyFont="1" applyAlignment="1">
      <alignment vertical="top"/>
    </xf>
    <xf numFmtId="0" fontId="5" fillId="0" borderId="13" xfId="1" applyFont="1" applyBorder="1" applyAlignment="1">
      <alignment horizontal="center" vertical="center"/>
    </xf>
    <xf numFmtId="4" fontId="3" fillId="0" borderId="14" xfId="1" applyNumberFormat="1" applyFont="1" applyBorder="1" applyAlignment="1">
      <alignment vertical="center"/>
    </xf>
    <xf numFmtId="0" fontId="5" fillId="0" borderId="0" xfId="1" applyFont="1"/>
    <xf numFmtId="0" fontId="2" fillId="0" borderId="16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6" fillId="0" borderId="0" xfId="1" applyFont="1" applyAlignment="1">
      <alignment horizontal="left" vertical="center"/>
    </xf>
    <xf numFmtId="4" fontId="6" fillId="0" borderId="17" xfId="1" applyNumberFormat="1" applyFont="1" applyBorder="1" applyAlignment="1">
      <alignment horizontal="right" vertical="center"/>
    </xf>
    <xf numFmtId="4" fontId="6" fillId="0" borderId="22" xfId="1" applyNumberFormat="1" applyFont="1" applyBorder="1" applyAlignment="1">
      <alignment horizontal="right" vertical="center"/>
    </xf>
    <xf numFmtId="0" fontId="5" fillId="0" borderId="21" xfId="1" applyFont="1" applyBorder="1" applyAlignment="1">
      <alignment horizontal="center" vertical="center"/>
    </xf>
    <xf numFmtId="4" fontId="3" fillId="0" borderId="21" xfId="1" applyNumberFormat="1" applyFont="1" applyBorder="1" applyAlignment="1">
      <alignment horizontal="right" vertical="center"/>
    </xf>
    <xf numFmtId="0" fontId="2" fillId="0" borderId="15" xfId="1" applyFont="1" applyBorder="1" applyAlignment="1">
      <alignment horizontal="center" vertical="top"/>
    </xf>
    <xf numFmtId="0" fontId="2" fillId="0" borderId="15" xfId="1" applyFont="1" applyBorder="1"/>
    <xf numFmtId="0" fontId="2" fillId="0" borderId="23" xfId="1" applyFont="1" applyBorder="1"/>
    <xf numFmtId="0" fontId="4" fillId="0" borderId="24" xfId="1" applyFont="1" applyBorder="1" applyAlignment="1">
      <alignment wrapText="1"/>
    </xf>
    <xf numFmtId="0" fontId="2" fillId="0" borderId="18" xfId="1" applyFont="1" applyBorder="1"/>
    <xf numFmtId="4" fontId="3" fillId="0" borderId="25" xfId="1" applyNumberFormat="1" applyFont="1" applyBorder="1" applyAlignment="1">
      <alignment vertical="center"/>
    </xf>
    <xf numFmtId="4" fontId="3" fillId="0" borderId="26" xfId="1" applyNumberFormat="1" applyFont="1" applyBorder="1" applyAlignment="1">
      <alignment vertical="center"/>
    </xf>
    <xf numFmtId="0" fontId="6" fillId="0" borderId="5" xfId="1" applyFont="1" applyBorder="1" applyAlignment="1">
      <alignment horizontal="left" vertical="center"/>
    </xf>
    <xf numFmtId="4" fontId="6" fillId="0" borderId="27" xfId="1" applyNumberFormat="1" applyFont="1" applyBorder="1" applyAlignment="1">
      <alignment horizontal="right" vertical="center"/>
    </xf>
    <xf numFmtId="4" fontId="6" fillId="0" borderId="28" xfId="1" applyNumberFormat="1" applyFont="1" applyBorder="1" applyAlignment="1">
      <alignment horizontal="right" vertical="center"/>
    </xf>
    <xf numFmtId="4" fontId="3" fillId="0" borderId="27" xfId="1" applyNumberFormat="1" applyFont="1" applyBorder="1" applyAlignment="1">
      <alignment horizontal="right" vertical="center"/>
    </xf>
    <xf numFmtId="4" fontId="3" fillId="0" borderId="28" xfId="1" applyNumberFormat="1" applyFont="1" applyBorder="1" applyAlignment="1">
      <alignment horizontal="right" vertical="center"/>
    </xf>
    <xf numFmtId="0" fontId="2" fillId="0" borderId="7" xfId="1" applyFont="1" applyBorder="1" applyAlignment="1">
      <alignment vertical="center"/>
    </xf>
    <xf numFmtId="4" fontId="6" fillId="0" borderId="29" xfId="1" applyNumberFormat="1" applyFont="1" applyBorder="1" applyAlignment="1">
      <alignment horizontal="right" vertical="center"/>
    </xf>
    <xf numFmtId="0" fontId="3" fillId="2" borderId="0" xfId="1" applyFont="1" applyFill="1" applyAlignment="1">
      <alignment horizontal="center" vertical="center" wrapText="1"/>
    </xf>
    <xf numFmtId="4" fontId="3" fillId="0" borderId="15" xfId="1" applyNumberFormat="1" applyFont="1" applyBorder="1" applyAlignment="1">
      <alignment vertical="center"/>
    </xf>
    <xf numFmtId="0" fontId="2" fillId="0" borderId="4" xfId="1" applyFont="1" applyBorder="1" applyAlignment="1">
      <alignment vertical="center"/>
    </xf>
    <xf numFmtId="4" fontId="6" fillId="0" borderId="18" xfId="1" applyNumberFormat="1" applyFont="1" applyBorder="1" applyAlignment="1">
      <alignment horizontal="right" vertical="center"/>
    </xf>
    <xf numFmtId="0" fontId="2" fillId="0" borderId="6" xfId="1" applyFont="1" applyBorder="1" applyAlignment="1">
      <alignment vertical="center"/>
    </xf>
    <xf numFmtId="4" fontId="6" fillId="0" borderId="20" xfId="1" applyNumberFormat="1" applyFont="1" applyBorder="1" applyAlignment="1">
      <alignment horizontal="right" vertical="center"/>
    </xf>
    <xf numFmtId="0" fontId="6" fillId="0" borderId="0" xfId="1" applyFont="1" applyAlignment="1">
      <alignment horizontal="left" vertical="top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49" fontId="3" fillId="2" borderId="6" xfId="1" applyNumberFormat="1" applyFont="1" applyFill="1" applyBorder="1" applyAlignment="1">
      <alignment horizontal="center" vertical="center"/>
    </xf>
    <xf numFmtId="49" fontId="3" fillId="2" borderId="7" xfId="1" applyNumberFormat="1" applyFont="1" applyFill="1" applyBorder="1" applyAlignment="1">
      <alignment horizontal="center" vertical="center"/>
    </xf>
    <xf numFmtId="49" fontId="3" fillId="2" borderId="8" xfId="1" applyNumberFormat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horizontal="left" vertical="center"/>
    </xf>
    <xf numFmtId="0" fontId="5" fillId="0" borderId="10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49" fontId="3" fillId="2" borderId="4" xfId="1" applyNumberFormat="1" applyFont="1" applyFill="1" applyBorder="1" applyAlignment="1">
      <alignment horizontal="center" vertical="center"/>
    </xf>
    <xf numFmtId="49" fontId="3" fillId="2" borderId="0" xfId="1" applyNumberFormat="1" applyFont="1" applyFill="1" applyAlignment="1">
      <alignment horizontal="center" vertical="center"/>
    </xf>
    <xf numFmtId="49" fontId="3" fillId="2" borderId="5" xfId="1" applyNumberFormat="1" applyFont="1" applyFill="1" applyBorder="1" applyAlignment="1">
      <alignment horizontal="center" vertical="center"/>
    </xf>
    <xf numFmtId="0" fontId="3" fillId="0" borderId="20" xfId="1" applyFont="1" applyBorder="1" applyAlignment="1">
      <alignment horizontal="left" vertical="center"/>
    </xf>
    <xf numFmtId="0" fontId="6" fillId="0" borderId="5" xfId="1" applyFont="1" applyBorder="1" applyAlignment="1">
      <alignment horizontal="left" vertical="center"/>
    </xf>
    <xf numFmtId="0" fontId="3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5" fillId="0" borderId="5" xfId="1" applyFont="1" applyBorder="1" applyAlignment="1">
      <alignment vertical="center"/>
    </xf>
    <xf numFmtId="0" fontId="6" fillId="0" borderId="7" xfId="1" applyFont="1" applyBorder="1" applyAlignment="1">
      <alignment horizontal="left" vertical="center"/>
    </xf>
    <xf numFmtId="0" fontId="6" fillId="0" borderId="8" xfId="1" applyFont="1" applyBorder="1" applyAlignment="1">
      <alignment horizontal="left" vertical="center"/>
    </xf>
    <xf numFmtId="49" fontId="3" fillId="2" borderId="10" xfId="1" applyNumberFormat="1" applyFont="1" applyFill="1" applyBorder="1" applyAlignment="1">
      <alignment horizontal="center" vertical="center" wrapText="1"/>
    </xf>
    <xf numFmtId="49" fontId="3" fillId="2" borderId="12" xfId="1" applyNumberFormat="1" applyFont="1" applyFill="1" applyBorder="1" applyAlignment="1">
      <alignment horizontal="center" vertical="center" wrapText="1"/>
    </xf>
    <xf numFmtId="49" fontId="3" fillId="2" borderId="11" xfId="1" applyNumberFormat="1" applyFont="1" applyFill="1" applyBorder="1" applyAlignment="1">
      <alignment horizontal="center" vertical="center" wrapText="1"/>
    </xf>
    <xf numFmtId="0" fontId="3" fillId="2" borderId="30" xfId="1" applyFont="1" applyFill="1" applyBorder="1" applyAlignment="1">
      <alignment horizontal="center" vertical="center" wrapText="1"/>
    </xf>
    <xf numFmtId="0" fontId="3" fillId="2" borderId="31" xfId="1" applyFont="1" applyFill="1" applyBorder="1" applyAlignment="1">
      <alignment horizontal="center" vertical="center" wrapText="1"/>
    </xf>
    <xf numFmtId="0" fontId="3" fillId="2" borderId="32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/>
    </xf>
    <xf numFmtId="0" fontId="5" fillId="0" borderId="4" xfId="1" applyFont="1" applyBorder="1" applyAlignment="1">
      <alignment vertical="center"/>
    </xf>
  </cellXfs>
  <cellStyles count="2">
    <cellStyle name="Normal" xfId="0" builtinId="0"/>
    <cellStyle name="Normal 2" xfId="1" xr:uid="{3BB88644-ED7A-4D5B-AEFE-7B4DD238A605}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31970-72F3-400A-8014-CC247DE502DB}">
  <sheetPr>
    <tabColor rgb="FFC1B999"/>
  </sheetPr>
  <dimension ref="A1:T105"/>
  <sheetViews>
    <sheetView tabSelected="1" zoomScale="148" zoomScaleNormal="148" workbookViewId="0">
      <selection activeCell="B2" sqref="B2:T104"/>
    </sheetView>
  </sheetViews>
  <sheetFormatPr baseColWidth="10" defaultRowHeight="8.25" x14ac:dyDescent="0.15"/>
  <cols>
    <col min="1" max="1" width="5.140625" style="1" customWidth="1"/>
    <col min="2" max="2" width="5.85546875" style="1" customWidth="1"/>
    <col min="3" max="3" width="2.140625" style="1" customWidth="1"/>
    <col min="4" max="4" width="3.7109375" style="1" customWidth="1"/>
    <col min="5" max="5" width="15.7109375" style="1" customWidth="1"/>
    <col min="6" max="6" width="12.7109375" style="1" customWidth="1"/>
    <col min="7" max="7" width="15" style="1" hidden="1" customWidth="1"/>
    <col min="8" max="20" width="15.7109375" style="1" customWidth="1"/>
    <col min="21" max="255" width="11.42578125" style="1"/>
    <col min="256" max="256" width="5.140625" style="1" customWidth="1"/>
    <col min="257" max="257" width="5.85546875" style="1" customWidth="1"/>
    <col min="258" max="258" width="2.140625" style="1" customWidth="1"/>
    <col min="259" max="259" width="3.7109375" style="1" customWidth="1"/>
    <col min="260" max="261" width="15.7109375" style="1" customWidth="1"/>
    <col min="262" max="262" width="15" style="1" customWidth="1"/>
    <col min="263" max="263" width="1.85546875" style="1" customWidth="1"/>
    <col min="264" max="276" width="15.7109375" style="1" customWidth="1"/>
    <col min="277" max="511" width="11.42578125" style="1"/>
    <col min="512" max="512" width="5.140625" style="1" customWidth="1"/>
    <col min="513" max="513" width="5.85546875" style="1" customWidth="1"/>
    <col min="514" max="514" width="2.140625" style="1" customWidth="1"/>
    <col min="515" max="515" width="3.7109375" style="1" customWidth="1"/>
    <col min="516" max="517" width="15.7109375" style="1" customWidth="1"/>
    <col min="518" max="518" width="15" style="1" customWidth="1"/>
    <col min="519" max="519" width="1.85546875" style="1" customWidth="1"/>
    <col min="520" max="532" width="15.7109375" style="1" customWidth="1"/>
    <col min="533" max="767" width="11.42578125" style="1"/>
    <col min="768" max="768" width="5.140625" style="1" customWidth="1"/>
    <col min="769" max="769" width="5.85546875" style="1" customWidth="1"/>
    <col min="770" max="770" width="2.140625" style="1" customWidth="1"/>
    <col min="771" max="771" width="3.7109375" style="1" customWidth="1"/>
    <col min="772" max="773" width="15.7109375" style="1" customWidth="1"/>
    <col min="774" max="774" width="15" style="1" customWidth="1"/>
    <col min="775" max="775" width="1.85546875" style="1" customWidth="1"/>
    <col min="776" max="788" width="15.7109375" style="1" customWidth="1"/>
    <col min="789" max="1023" width="11.42578125" style="1"/>
    <col min="1024" max="1024" width="5.140625" style="1" customWidth="1"/>
    <col min="1025" max="1025" width="5.85546875" style="1" customWidth="1"/>
    <col min="1026" max="1026" width="2.140625" style="1" customWidth="1"/>
    <col min="1027" max="1027" width="3.7109375" style="1" customWidth="1"/>
    <col min="1028" max="1029" width="15.7109375" style="1" customWidth="1"/>
    <col min="1030" max="1030" width="15" style="1" customWidth="1"/>
    <col min="1031" max="1031" width="1.85546875" style="1" customWidth="1"/>
    <col min="1032" max="1044" width="15.7109375" style="1" customWidth="1"/>
    <col min="1045" max="1279" width="11.42578125" style="1"/>
    <col min="1280" max="1280" width="5.140625" style="1" customWidth="1"/>
    <col min="1281" max="1281" width="5.85546875" style="1" customWidth="1"/>
    <col min="1282" max="1282" width="2.140625" style="1" customWidth="1"/>
    <col min="1283" max="1283" width="3.7109375" style="1" customWidth="1"/>
    <col min="1284" max="1285" width="15.7109375" style="1" customWidth="1"/>
    <col min="1286" max="1286" width="15" style="1" customWidth="1"/>
    <col min="1287" max="1287" width="1.85546875" style="1" customWidth="1"/>
    <col min="1288" max="1300" width="15.7109375" style="1" customWidth="1"/>
    <col min="1301" max="1535" width="11.42578125" style="1"/>
    <col min="1536" max="1536" width="5.140625" style="1" customWidth="1"/>
    <col min="1537" max="1537" width="5.85546875" style="1" customWidth="1"/>
    <col min="1538" max="1538" width="2.140625" style="1" customWidth="1"/>
    <col min="1539" max="1539" width="3.7109375" style="1" customWidth="1"/>
    <col min="1540" max="1541" width="15.7109375" style="1" customWidth="1"/>
    <col min="1542" max="1542" width="15" style="1" customWidth="1"/>
    <col min="1543" max="1543" width="1.85546875" style="1" customWidth="1"/>
    <col min="1544" max="1556" width="15.7109375" style="1" customWidth="1"/>
    <col min="1557" max="1791" width="11.42578125" style="1"/>
    <col min="1792" max="1792" width="5.140625" style="1" customWidth="1"/>
    <col min="1793" max="1793" width="5.85546875" style="1" customWidth="1"/>
    <col min="1794" max="1794" width="2.140625" style="1" customWidth="1"/>
    <col min="1795" max="1795" width="3.7109375" style="1" customWidth="1"/>
    <col min="1796" max="1797" width="15.7109375" style="1" customWidth="1"/>
    <col min="1798" max="1798" width="15" style="1" customWidth="1"/>
    <col min="1799" max="1799" width="1.85546875" style="1" customWidth="1"/>
    <col min="1800" max="1812" width="15.7109375" style="1" customWidth="1"/>
    <col min="1813" max="2047" width="11.42578125" style="1"/>
    <col min="2048" max="2048" width="5.140625" style="1" customWidth="1"/>
    <col min="2049" max="2049" width="5.85546875" style="1" customWidth="1"/>
    <col min="2050" max="2050" width="2.140625" style="1" customWidth="1"/>
    <col min="2051" max="2051" width="3.7109375" style="1" customWidth="1"/>
    <col min="2052" max="2053" width="15.7109375" style="1" customWidth="1"/>
    <col min="2054" max="2054" width="15" style="1" customWidth="1"/>
    <col min="2055" max="2055" width="1.85546875" style="1" customWidth="1"/>
    <col min="2056" max="2068" width="15.7109375" style="1" customWidth="1"/>
    <col min="2069" max="2303" width="11.42578125" style="1"/>
    <col min="2304" max="2304" width="5.140625" style="1" customWidth="1"/>
    <col min="2305" max="2305" width="5.85546875" style="1" customWidth="1"/>
    <col min="2306" max="2306" width="2.140625" style="1" customWidth="1"/>
    <col min="2307" max="2307" width="3.7109375" style="1" customWidth="1"/>
    <col min="2308" max="2309" width="15.7109375" style="1" customWidth="1"/>
    <col min="2310" max="2310" width="15" style="1" customWidth="1"/>
    <col min="2311" max="2311" width="1.85546875" style="1" customWidth="1"/>
    <col min="2312" max="2324" width="15.7109375" style="1" customWidth="1"/>
    <col min="2325" max="2559" width="11.42578125" style="1"/>
    <col min="2560" max="2560" width="5.140625" style="1" customWidth="1"/>
    <col min="2561" max="2561" width="5.85546875" style="1" customWidth="1"/>
    <col min="2562" max="2562" width="2.140625" style="1" customWidth="1"/>
    <col min="2563" max="2563" width="3.7109375" style="1" customWidth="1"/>
    <col min="2564" max="2565" width="15.7109375" style="1" customWidth="1"/>
    <col min="2566" max="2566" width="15" style="1" customWidth="1"/>
    <col min="2567" max="2567" width="1.85546875" style="1" customWidth="1"/>
    <col min="2568" max="2580" width="15.7109375" style="1" customWidth="1"/>
    <col min="2581" max="2815" width="11.42578125" style="1"/>
    <col min="2816" max="2816" width="5.140625" style="1" customWidth="1"/>
    <col min="2817" max="2817" width="5.85546875" style="1" customWidth="1"/>
    <col min="2818" max="2818" width="2.140625" style="1" customWidth="1"/>
    <col min="2819" max="2819" width="3.7109375" style="1" customWidth="1"/>
    <col min="2820" max="2821" width="15.7109375" style="1" customWidth="1"/>
    <col min="2822" max="2822" width="15" style="1" customWidth="1"/>
    <col min="2823" max="2823" width="1.85546875" style="1" customWidth="1"/>
    <col min="2824" max="2836" width="15.7109375" style="1" customWidth="1"/>
    <col min="2837" max="3071" width="11.42578125" style="1"/>
    <col min="3072" max="3072" width="5.140625" style="1" customWidth="1"/>
    <col min="3073" max="3073" width="5.85546875" style="1" customWidth="1"/>
    <col min="3074" max="3074" width="2.140625" style="1" customWidth="1"/>
    <col min="3075" max="3075" width="3.7109375" style="1" customWidth="1"/>
    <col min="3076" max="3077" width="15.7109375" style="1" customWidth="1"/>
    <col min="3078" max="3078" width="15" style="1" customWidth="1"/>
    <col min="3079" max="3079" width="1.85546875" style="1" customWidth="1"/>
    <col min="3080" max="3092" width="15.7109375" style="1" customWidth="1"/>
    <col min="3093" max="3327" width="11.42578125" style="1"/>
    <col min="3328" max="3328" width="5.140625" style="1" customWidth="1"/>
    <col min="3329" max="3329" width="5.85546875" style="1" customWidth="1"/>
    <col min="3330" max="3330" width="2.140625" style="1" customWidth="1"/>
    <col min="3331" max="3331" width="3.7109375" style="1" customWidth="1"/>
    <col min="3332" max="3333" width="15.7109375" style="1" customWidth="1"/>
    <col min="3334" max="3334" width="15" style="1" customWidth="1"/>
    <col min="3335" max="3335" width="1.85546875" style="1" customWidth="1"/>
    <col min="3336" max="3348" width="15.7109375" style="1" customWidth="1"/>
    <col min="3349" max="3583" width="11.42578125" style="1"/>
    <col min="3584" max="3584" width="5.140625" style="1" customWidth="1"/>
    <col min="3585" max="3585" width="5.85546875" style="1" customWidth="1"/>
    <col min="3586" max="3586" width="2.140625" style="1" customWidth="1"/>
    <col min="3587" max="3587" width="3.7109375" style="1" customWidth="1"/>
    <col min="3588" max="3589" width="15.7109375" style="1" customWidth="1"/>
    <col min="3590" max="3590" width="15" style="1" customWidth="1"/>
    <col min="3591" max="3591" width="1.85546875" style="1" customWidth="1"/>
    <col min="3592" max="3604" width="15.7109375" style="1" customWidth="1"/>
    <col min="3605" max="3839" width="11.42578125" style="1"/>
    <col min="3840" max="3840" width="5.140625" style="1" customWidth="1"/>
    <col min="3841" max="3841" width="5.85546875" style="1" customWidth="1"/>
    <col min="3842" max="3842" width="2.140625" style="1" customWidth="1"/>
    <col min="3843" max="3843" width="3.7109375" style="1" customWidth="1"/>
    <col min="3844" max="3845" width="15.7109375" style="1" customWidth="1"/>
    <col min="3846" max="3846" width="15" style="1" customWidth="1"/>
    <col min="3847" max="3847" width="1.85546875" style="1" customWidth="1"/>
    <col min="3848" max="3860" width="15.7109375" style="1" customWidth="1"/>
    <col min="3861" max="4095" width="11.42578125" style="1"/>
    <col min="4096" max="4096" width="5.140625" style="1" customWidth="1"/>
    <col min="4097" max="4097" width="5.85546875" style="1" customWidth="1"/>
    <col min="4098" max="4098" width="2.140625" style="1" customWidth="1"/>
    <col min="4099" max="4099" width="3.7109375" style="1" customWidth="1"/>
    <col min="4100" max="4101" width="15.7109375" style="1" customWidth="1"/>
    <col min="4102" max="4102" width="15" style="1" customWidth="1"/>
    <col min="4103" max="4103" width="1.85546875" style="1" customWidth="1"/>
    <col min="4104" max="4116" width="15.7109375" style="1" customWidth="1"/>
    <col min="4117" max="4351" width="11.42578125" style="1"/>
    <col min="4352" max="4352" width="5.140625" style="1" customWidth="1"/>
    <col min="4353" max="4353" width="5.85546875" style="1" customWidth="1"/>
    <col min="4354" max="4354" width="2.140625" style="1" customWidth="1"/>
    <col min="4355" max="4355" width="3.7109375" style="1" customWidth="1"/>
    <col min="4356" max="4357" width="15.7109375" style="1" customWidth="1"/>
    <col min="4358" max="4358" width="15" style="1" customWidth="1"/>
    <col min="4359" max="4359" width="1.85546875" style="1" customWidth="1"/>
    <col min="4360" max="4372" width="15.7109375" style="1" customWidth="1"/>
    <col min="4373" max="4607" width="11.42578125" style="1"/>
    <col min="4608" max="4608" width="5.140625" style="1" customWidth="1"/>
    <col min="4609" max="4609" width="5.85546875" style="1" customWidth="1"/>
    <col min="4610" max="4610" width="2.140625" style="1" customWidth="1"/>
    <col min="4611" max="4611" width="3.7109375" style="1" customWidth="1"/>
    <col min="4612" max="4613" width="15.7109375" style="1" customWidth="1"/>
    <col min="4614" max="4614" width="15" style="1" customWidth="1"/>
    <col min="4615" max="4615" width="1.85546875" style="1" customWidth="1"/>
    <col min="4616" max="4628" width="15.7109375" style="1" customWidth="1"/>
    <col min="4629" max="4863" width="11.42578125" style="1"/>
    <col min="4864" max="4864" width="5.140625" style="1" customWidth="1"/>
    <col min="4865" max="4865" width="5.85546875" style="1" customWidth="1"/>
    <col min="4866" max="4866" width="2.140625" style="1" customWidth="1"/>
    <col min="4867" max="4867" width="3.7109375" style="1" customWidth="1"/>
    <col min="4868" max="4869" width="15.7109375" style="1" customWidth="1"/>
    <col min="4870" max="4870" width="15" style="1" customWidth="1"/>
    <col min="4871" max="4871" width="1.85546875" style="1" customWidth="1"/>
    <col min="4872" max="4884" width="15.7109375" style="1" customWidth="1"/>
    <col min="4885" max="5119" width="11.42578125" style="1"/>
    <col min="5120" max="5120" width="5.140625" style="1" customWidth="1"/>
    <col min="5121" max="5121" width="5.85546875" style="1" customWidth="1"/>
    <col min="5122" max="5122" width="2.140625" style="1" customWidth="1"/>
    <col min="5123" max="5123" width="3.7109375" style="1" customWidth="1"/>
    <col min="5124" max="5125" width="15.7109375" style="1" customWidth="1"/>
    <col min="5126" max="5126" width="15" style="1" customWidth="1"/>
    <col min="5127" max="5127" width="1.85546875" style="1" customWidth="1"/>
    <col min="5128" max="5140" width="15.7109375" style="1" customWidth="1"/>
    <col min="5141" max="5375" width="11.42578125" style="1"/>
    <col min="5376" max="5376" width="5.140625" style="1" customWidth="1"/>
    <col min="5377" max="5377" width="5.85546875" style="1" customWidth="1"/>
    <col min="5378" max="5378" width="2.140625" style="1" customWidth="1"/>
    <col min="5379" max="5379" width="3.7109375" style="1" customWidth="1"/>
    <col min="5380" max="5381" width="15.7109375" style="1" customWidth="1"/>
    <col min="5382" max="5382" width="15" style="1" customWidth="1"/>
    <col min="5383" max="5383" width="1.85546875" style="1" customWidth="1"/>
    <col min="5384" max="5396" width="15.7109375" style="1" customWidth="1"/>
    <col min="5397" max="5631" width="11.42578125" style="1"/>
    <col min="5632" max="5632" width="5.140625" style="1" customWidth="1"/>
    <col min="5633" max="5633" width="5.85546875" style="1" customWidth="1"/>
    <col min="5634" max="5634" width="2.140625" style="1" customWidth="1"/>
    <col min="5635" max="5635" width="3.7109375" style="1" customWidth="1"/>
    <col min="5636" max="5637" width="15.7109375" style="1" customWidth="1"/>
    <col min="5638" max="5638" width="15" style="1" customWidth="1"/>
    <col min="5639" max="5639" width="1.85546875" style="1" customWidth="1"/>
    <col min="5640" max="5652" width="15.7109375" style="1" customWidth="1"/>
    <col min="5653" max="5887" width="11.42578125" style="1"/>
    <col min="5888" max="5888" width="5.140625" style="1" customWidth="1"/>
    <col min="5889" max="5889" width="5.85546875" style="1" customWidth="1"/>
    <col min="5890" max="5890" width="2.140625" style="1" customWidth="1"/>
    <col min="5891" max="5891" width="3.7109375" style="1" customWidth="1"/>
    <col min="5892" max="5893" width="15.7109375" style="1" customWidth="1"/>
    <col min="5894" max="5894" width="15" style="1" customWidth="1"/>
    <col min="5895" max="5895" width="1.85546875" style="1" customWidth="1"/>
    <col min="5896" max="5908" width="15.7109375" style="1" customWidth="1"/>
    <col min="5909" max="6143" width="11.42578125" style="1"/>
    <col min="6144" max="6144" width="5.140625" style="1" customWidth="1"/>
    <col min="6145" max="6145" width="5.85546875" style="1" customWidth="1"/>
    <col min="6146" max="6146" width="2.140625" style="1" customWidth="1"/>
    <col min="6147" max="6147" width="3.7109375" style="1" customWidth="1"/>
    <col min="6148" max="6149" width="15.7109375" style="1" customWidth="1"/>
    <col min="6150" max="6150" width="15" style="1" customWidth="1"/>
    <col min="6151" max="6151" width="1.85546875" style="1" customWidth="1"/>
    <col min="6152" max="6164" width="15.7109375" style="1" customWidth="1"/>
    <col min="6165" max="6399" width="11.42578125" style="1"/>
    <col min="6400" max="6400" width="5.140625" style="1" customWidth="1"/>
    <col min="6401" max="6401" width="5.85546875" style="1" customWidth="1"/>
    <col min="6402" max="6402" width="2.140625" style="1" customWidth="1"/>
    <col min="6403" max="6403" width="3.7109375" style="1" customWidth="1"/>
    <col min="6404" max="6405" width="15.7109375" style="1" customWidth="1"/>
    <col min="6406" max="6406" width="15" style="1" customWidth="1"/>
    <col min="6407" max="6407" width="1.85546875" style="1" customWidth="1"/>
    <col min="6408" max="6420" width="15.7109375" style="1" customWidth="1"/>
    <col min="6421" max="6655" width="11.42578125" style="1"/>
    <col min="6656" max="6656" width="5.140625" style="1" customWidth="1"/>
    <col min="6657" max="6657" width="5.85546875" style="1" customWidth="1"/>
    <col min="6658" max="6658" width="2.140625" style="1" customWidth="1"/>
    <col min="6659" max="6659" width="3.7109375" style="1" customWidth="1"/>
    <col min="6660" max="6661" width="15.7109375" style="1" customWidth="1"/>
    <col min="6662" max="6662" width="15" style="1" customWidth="1"/>
    <col min="6663" max="6663" width="1.85546875" style="1" customWidth="1"/>
    <col min="6664" max="6676" width="15.7109375" style="1" customWidth="1"/>
    <col min="6677" max="6911" width="11.42578125" style="1"/>
    <col min="6912" max="6912" width="5.140625" style="1" customWidth="1"/>
    <col min="6913" max="6913" width="5.85546875" style="1" customWidth="1"/>
    <col min="6914" max="6914" width="2.140625" style="1" customWidth="1"/>
    <col min="6915" max="6915" width="3.7109375" style="1" customWidth="1"/>
    <col min="6916" max="6917" width="15.7109375" style="1" customWidth="1"/>
    <col min="6918" max="6918" width="15" style="1" customWidth="1"/>
    <col min="6919" max="6919" width="1.85546875" style="1" customWidth="1"/>
    <col min="6920" max="6932" width="15.7109375" style="1" customWidth="1"/>
    <col min="6933" max="7167" width="11.42578125" style="1"/>
    <col min="7168" max="7168" width="5.140625" style="1" customWidth="1"/>
    <col min="7169" max="7169" width="5.85546875" style="1" customWidth="1"/>
    <col min="7170" max="7170" width="2.140625" style="1" customWidth="1"/>
    <col min="7171" max="7171" width="3.7109375" style="1" customWidth="1"/>
    <col min="7172" max="7173" width="15.7109375" style="1" customWidth="1"/>
    <col min="7174" max="7174" width="15" style="1" customWidth="1"/>
    <col min="7175" max="7175" width="1.85546875" style="1" customWidth="1"/>
    <col min="7176" max="7188" width="15.7109375" style="1" customWidth="1"/>
    <col min="7189" max="7423" width="11.42578125" style="1"/>
    <col min="7424" max="7424" width="5.140625" style="1" customWidth="1"/>
    <col min="7425" max="7425" width="5.85546875" style="1" customWidth="1"/>
    <col min="7426" max="7426" width="2.140625" style="1" customWidth="1"/>
    <col min="7427" max="7427" width="3.7109375" style="1" customWidth="1"/>
    <col min="7428" max="7429" width="15.7109375" style="1" customWidth="1"/>
    <col min="7430" max="7430" width="15" style="1" customWidth="1"/>
    <col min="7431" max="7431" width="1.85546875" style="1" customWidth="1"/>
    <col min="7432" max="7444" width="15.7109375" style="1" customWidth="1"/>
    <col min="7445" max="7679" width="11.42578125" style="1"/>
    <col min="7680" max="7680" width="5.140625" style="1" customWidth="1"/>
    <col min="7681" max="7681" width="5.85546875" style="1" customWidth="1"/>
    <col min="7682" max="7682" width="2.140625" style="1" customWidth="1"/>
    <col min="7683" max="7683" width="3.7109375" style="1" customWidth="1"/>
    <col min="7684" max="7685" width="15.7109375" style="1" customWidth="1"/>
    <col min="7686" max="7686" width="15" style="1" customWidth="1"/>
    <col min="7687" max="7687" width="1.85546875" style="1" customWidth="1"/>
    <col min="7688" max="7700" width="15.7109375" style="1" customWidth="1"/>
    <col min="7701" max="7935" width="11.42578125" style="1"/>
    <col min="7936" max="7936" width="5.140625" style="1" customWidth="1"/>
    <col min="7937" max="7937" width="5.85546875" style="1" customWidth="1"/>
    <col min="7938" max="7938" width="2.140625" style="1" customWidth="1"/>
    <col min="7939" max="7939" width="3.7109375" style="1" customWidth="1"/>
    <col min="7940" max="7941" width="15.7109375" style="1" customWidth="1"/>
    <col min="7942" max="7942" width="15" style="1" customWidth="1"/>
    <col min="7943" max="7943" width="1.85546875" style="1" customWidth="1"/>
    <col min="7944" max="7956" width="15.7109375" style="1" customWidth="1"/>
    <col min="7957" max="8191" width="11.42578125" style="1"/>
    <col min="8192" max="8192" width="5.140625" style="1" customWidth="1"/>
    <col min="8193" max="8193" width="5.85546875" style="1" customWidth="1"/>
    <col min="8194" max="8194" width="2.140625" style="1" customWidth="1"/>
    <col min="8195" max="8195" width="3.7109375" style="1" customWidth="1"/>
    <col min="8196" max="8197" width="15.7109375" style="1" customWidth="1"/>
    <col min="8198" max="8198" width="15" style="1" customWidth="1"/>
    <col min="8199" max="8199" width="1.85546875" style="1" customWidth="1"/>
    <col min="8200" max="8212" width="15.7109375" style="1" customWidth="1"/>
    <col min="8213" max="8447" width="11.42578125" style="1"/>
    <col min="8448" max="8448" width="5.140625" style="1" customWidth="1"/>
    <col min="8449" max="8449" width="5.85546875" style="1" customWidth="1"/>
    <col min="8450" max="8450" width="2.140625" style="1" customWidth="1"/>
    <col min="8451" max="8451" width="3.7109375" style="1" customWidth="1"/>
    <col min="8452" max="8453" width="15.7109375" style="1" customWidth="1"/>
    <col min="8454" max="8454" width="15" style="1" customWidth="1"/>
    <col min="8455" max="8455" width="1.85546875" style="1" customWidth="1"/>
    <col min="8456" max="8468" width="15.7109375" style="1" customWidth="1"/>
    <col min="8469" max="8703" width="11.42578125" style="1"/>
    <col min="8704" max="8704" width="5.140625" style="1" customWidth="1"/>
    <col min="8705" max="8705" width="5.85546875" style="1" customWidth="1"/>
    <col min="8706" max="8706" width="2.140625" style="1" customWidth="1"/>
    <col min="8707" max="8707" width="3.7109375" style="1" customWidth="1"/>
    <col min="8708" max="8709" width="15.7109375" style="1" customWidth="1"/>
    <col min="8710" max="8710" width="15" style="1" customWidth="1"/>
    <col min="8711" max="8711" width="1.85546875" style="1" customWidth="1"/>
    <col min="8712" max="8724" width="15.7109375" style="1" customWidth="1"/>
    <col min="8725" max="8959" width="11.42578125" style="1"/>
    <col min="8960" max="8960" width="5.140625" style="1" customWidth="1"/>
    <col min="8961" max="8961" width="5.85546875" style="1" customWidth="1"/>
    <col min="8962" max="8962" width="2.140625" style="1" customWidth="1"/>
    <col min="8963" max="8963" width="3.7109375" style="1" customWidth="1"/>
    <col min="8964" max="8965" width="15.7109375" style="1" customWidth="1"/>
    <col min="8966" max="8966" width="15" style="1" customWidth="1"/>
    <col min="8967" max="8967" width="1.85546875" style="1" customWidth="1"/>
    <col min="8968" max="8980" width="15.7109375" style="1" customWidth="1"/>
    <col min="8981" max="9215" width="11.42578125" style="1"/>
    <col min="9216" max="9216" width="5.140625" style="1" customWidth="1"/>
    <col min="9217" max="9217" width="5.85546875" style="1" customWidth="1"/>
    <col min="9218" max="9218" width="2.140625" style="1" customWidth="1"/>
    <col min="9219" max="9219" width="3.7109375" style="1" customWidth="1"/>
    <col min="9220" max="9221" width="15.7109375" style="1" customWidth="1"/>
    <col min="9222" max="9222" width="15" style="1" customWidth="1"/>
    <col min="9223" max="9223" width="1.85546875" style="1" customWidth="1"/>
    <col min="9224" max="9236" width="15.7109375" style="1" customWidth="1"/>
    <col min="9237" max="9471" width="11.42578125" style="1"/>
    <col min="9472" max="9472" width="5.140625" style="1" customWidth="1"/>
    <col min="9473" max="9473" width="5.85546875" style="1" customWidth="1"/>
    <col min="9474" max="9474" width="2.140625" style="1" customWidth="1"/>
    <col min="9475" max="9475" width="3.7109375" style="1" customWidth="1"/>
    <col min="9476" max="9477" width="15.7109375" style="1" customWidth="1"/>
    <col min="9478" max="9478" width="15" style="1" customWidth="1"/>
    <col min="9479" max="9479" width="1.85546875" style="1" customWidth="1"/>
    <col min="9480" max="9492" width="15.7109375" style="1" customWidth="1"/>
    <col min="9493" max="9727" width="11.42578125" style="1"/>
    <col min="9728" max="9728" width="5.140625" style="1" customWidth="1"/>
    <col min="9729" max="9729" width="5.85546875" style="1" customWidth="1"/>
    <col min="9730" max="9730" width="2.140625" style="1" customWidth="1"/>
    <col min="9731" max="9731" width="3.7109375" style="1" customWidth="1"/>
    <col min="9732" max="9733" width="15.7109375" style="1" customWidth="1"/>
    <col min="9734" max="9734" width="15" style="1" customWidth="1"/>
    <col min="9735" max="9735" width="1.85546875" style="1" customWidth="1"/>
    <col min="9736" max="9748" width="15.7109375" style="1" customWidth="1"/>
    <col min="9749" max="9983" width="11.42578125" style="1"/>
    <col min="9984" max="9984" width="5.140625" style="1" customWidth="1"/>
    <col min="9985" max="9985" width="5.85546875" style="1" customWidth="1"/>
    <col min="9986" max="9986" width="2.140625" style="1" customWidth="1"/>
    <col min="9987" max="9987" width="3.7109375" style="1" customWidth="1"/>
    <col min="9988" max="9989" width="15.7109375" style="1" customWidth="1"/>
    <col min="9990" max="9990" width="15" style="1" customWidth="1"/>
    <col min="9991" max="9991" width="1.85546875" style="1" customWidth="1"/>
    <col min="9992" max="10004" width="15.7109375" style="1" customWidth="1"/>
    <col min="10005" max="10239" width="11.42578125" style="1"/>
    <col min="10240" max="10240" width="5.140625" style="1" customWidth="1"/>
    <col min="10241" max="10241" width="5.85546875" style="1" customWidth="1"/>
    <col min="10242" max="10242" width="2.140625" style="1" customWidth="1"/>
    <col min="10243" max="10243" width="3.7109375" style="1" customWidth="1"/>
    <col min="10244" max="10245" width="15.7109375" style="1" customWidth="1"/>
    <col min="10246" max="10246" width="15" style="1" customWidth="1"/>
    <col min="10247" max="10247" width="1.85546875" style="1" customWidth="1"/>
    <col min="10248" max="10260" width="15.7109375" style="1" customWidth="1"/>
    <col min="10261" max="10495" width="11.42578125" style="1"/>
    <col min="10496" max="10496" width="5.140625" style="1" customWidth="1"/>
    <col min="10497" max="10497" width="5.85546875" style="1" customWidth="1"/>
    <col min="10498" max="10498" width="2.140625" style="1" customWidth="1"/>
    <col min="10499" max="10499" width="3.7109375" style="1" customWidth="1"/>
    <col min="10500" max="10501" width="15.7109375" style="1" customWidth="1"/>
    <col min="10502" max="10502" width="15" style="1" customWidth="1"/>
    <col min="10503" max="10503" width="1.85546875" style="1" customWidth="1"/>
    <col min="10504" max="10516" width="15.7109375" style="1" customWidth="1"/>
    <col min="10517" max="10751" width="11.42578125" style="1"/>
    <col min="10752" max="10752" width="5.140625" style="1" customWidth="1"/>
    <col min="10753" max="10753" width="5.85546875" style="1" customWidth="1"/>
    <col min="10754" max="10754" width="2.140625" style="1" customWidth="1"/>
    <col min="10755" max="10755" width="3.7109375" style="1" customWidth="1"/>
    <col min="10756" max="10757" width="15.7109375" style="1" customWidth="1"/>
    <col min="10758" max="10758" width="15" style="1" customWidth="1"/>
    <col min="10759" max="10759" width="1.85546875" style="1" customWidth="1"/>
    <col min="10760" max="10772" width="15.7109375" style="1" customWidth="1"/>
    <col min="10773" max="11007" width="11.42578125" style="1"/>
    <col min="11008" max="11008" width="5.140625" style="1" customWidth="1"/>
    <col min="11009" max="11009" width="5.85546875" style="1" customWidth="1"/>
    <col min="11010" max="11010" width="2.140625" style="1" customWidth="1"/>
    <col min="11011" max="11011" width="3.7109375" style="1" customWidth="1"/>
    <col min="11012" max="11013" width="15.7109375" style="1" customWidth="1"/>
    <col min="11014" max="11014" width="15" style="1" customWidth="1"/>
    <col min="11015" max="11015" width="1.85546875" style="1" customWidth="1"/>
    <col min="11016" max="11028" width="15.7109375" style="1" customWidth="1"/>
    <col min="11029" max="11263" width="11.42578125" style="1"/>
    <col min="11264" max="11264" width="5.140625" style="1" customWidth="1"/>
    <col min="11265" max="11265" width="5.85546875" style="1" customWidth="1"/>
    <col min="11266" max="11266" width="2.140625" style="1" customWidth="1"/>
    <col min="11267" max="11267" width="3.7109375" style="1" customWidth="1"/>
    <col min="11268" max="11269" width="15.7109375" style="1" customWidth="1"/>
    <col min="11270" max="11270" width="15" style="1" customWidth="1"/>
    <col min="11271" max="11271" width="1.85546875" style="1" customWidth="1"/>
    <col min="11272" max="11284" width="15.7109375" style="1" customWidth="1"/>
    <col min="11285" max="11519" width="11.42578125" style="1"/>
    <col min="11520" max="11520" width="5.140625" style="1" customWidth="1"/>
    <col min="11521" max="11521" width="5.85546875" style="1" customWidth="1"/>
    <col min="11522" max="11522" width="2.140625" style="1" customWidth="1"/>
    <col min="11523" max="11523" width="3.7109375" style="1" customWidth="1"/>
    <col min="11524" max="11525" width="15.7109375" style="1" customWidth="1"/>
    <col min="11526" max="11526" width="15" style="1" customWidth="1"/>
    <col min="11527" max="11527" width="1.85546875" style="1" customWidth="1"/>
    <col min="11528" max="11540" width="15.7109375" style="1" customWidth="1"/>
    <col min="11541" max="11775" width="11.42578125" style="1"/>
    <col min="11776" max="11776" width="5.140625" style="1" customWidth="1"/>
    <col min="11777" max="11777" width="5.85546875" style="1" customWidth="1"/>
    <col min="11778" max="11778" width="2.140625" style="1" customWidth="1"/>
    <col min="11779" max="11779" width="3.7109375" style="1" customWidth="1"/>
    <col min="11780" max="11781" width="15.7109375" style="1" customWidth="1"/>
    <col min="11782" max="11782" width="15" style="1" customWidth="1"/>
    <col min="11783" max="11783" width="1.85546875" style="1" customWidth="1"/>
    <col min="11784" max="11796" width="15.7109375" style="1" customWidth="1"/>
    <col min="11797" max="12031" width="11.42578125" style="1"/>
    <col min="12032" max="12032" width="5.140625" style="1" customWidth="1"/>
    <col min="12033" max="12033" width="5.85546875" style="1" customWidth="1"/>
    <col min="12034" max="12034" width="2.140625" style="1" customWidth="1"/>
    <col min="12035" max="12035" width="3.7109375" style="1" customWidth="1"/>
    <col min="12036" max="12037" width="15.7109375" style="1" customWidth="1"/>
    <col min="12038" max="12038" width="15" style="1" customWidth="1"/>
    <col min="12039" max="12039" width="1.85546875" style="1" customWidth="1"/>
    <col min="12040" max="12052" width="15.7109375" style="1" customWidth="1"/>
    <col min="12053" max="12287" width="11.42578125" style="1"/>
    <col min="12288" max="12288" width="5.140625" style="1" customWidth="1"/>
    <col min="12289" max="12289" width="5.85546875" style="1" customWidth="1"/>
    <col min="12290" max="12290" width="2.140625" style="1" customWidth="1"/>
    <col min="12291" max="12291" width="3.7109375" style="1" customWidth="1"/>
    <col min="12292" max="12293" width="15.7109375" style="1" customWidth="1"/>
    <col min="12294" max="12294" width="15" style="1" customWidth="1"/>
    <col min="12295" max="12295" width="1.85546875" style="1" customWidth="1"/>
    <col min="12296" max="12308" width="15.7109375" style="1" customWidth="1"/>
    <col min="12309" max="12543" width="11.42578125" style="1"/>
    <col min="12544" max="12544" width="5.140625" style="1" customWidth="1"/>
    <col min="12545" max="12545" width="5.85546875" style="1" customWidth="1"/>
    <col min="12546" max="12546" width="2.140625" style="1" customWidth="1"/>
    <col min="12547" max="12547" width="3.7109375" style="1" customWidth="1"/>
    <col min="12548" max="12549" width="15.7109375" style="1" customWidth="1"/>
    <col min="12550" max="12550" width="15" style="1" customWidth="1"/>
    <col min="12551" max="12551" width="1.85546875" style="1" customWidth="1"/>
    <col min="12552" max="12564" width="15.7109375" style="1" customWidth="1"/>
    <col min="12565" max="12799" width="11.42578125" style="1"/>
    <col min="12800" max="12800" width="5.140625" style="1" customWidth="1"/>
    <col min="12801" max="12801" width="5.85546875" style="1" customWidth="1"/>
    <col min="12802" max="12802" width="2.140625" style="1" customWidth="1"/>
    <col min="12803" max="12803" width="3.7109375" style="1" customWidth="1"/>
    <col min="12804" max="12805" width="15.7109375" style="1" customWidth="1"/>
    <col min="12806" max="12806" width="15" style="1" customWidth="1"/>
    <col min="12807" max="12807" width="1.85546875" style="1" customWidth="1"/>
    <col min="12808" max="12820" width="15.7109375" style="1" customWidth="1"/>
    <col min="12821" max="13055" width="11.42578125" style="1"/>
    <col min="13056" max="13056" width="5.140625" style="1" customWidth="1"/>
    <col min="13057" max="13057" width="5.85546875" style="1" customWidth="1"/>
    <col min="13058" max="13058" width="2.140625" style="1" customWidth="1"/>
    <col min="13059" max="13059" width="3.7109375" style="1" customWidth="1"/>
    <col min="13060" max="13061" width="15.7109375" style="1" customWidth="1"/>
    <col min="13062" max="13062" width="15" style="1" customWidth="1"/>
    <col min="13063" max="13063" width="1.85546875" style="1" customWidth="1"/>
    <col min="13064" max="13076" width="15.7109375" style="1" customWidth="1"/>
    <col min="13077" max="13311" width="11.42578125" style="1"/>
    <col min="13312" max="13312" width="5.140625" style="1" customWidth="1"/>
    <col min="13313" max="13313" width="5.85546875" style="1" customWidth="1"/>
    <col min="13314" max="13314" width="2.140625" style="1" customWidth="1"/>
    <col min="13315" max="13315" width="3.7109375" style="1" customWidth="1"/>
    <col min="13316" max="13317" width="15.7109375" style="1" customWidth="1"/>
    <col min="13318" max="13318" width="15" style="1" customWidth="1"/>
    <col min="13319" max="13319" width="1.85546875" style="1" customWidth="1"/>
    <col min="13320" max="13332" width="15.7109375" style="1" customWidth="1"/>
    <col min="13333" max="13567" width="11.42578125" style="1"/>
    <col min="13568" max="13568" width="5.140625" style="1" customWidth="1"/>
    <col min="13569" max="13569" width="5.85546875" style="1" customWidth="1"/>
    <col min="13570" max="13570" width="2.140625" style="1" customWidth="1"/>
    <col min="13571" max="13571" width="3.7109375" style="1" customWidth="1"/>
    <col min="13572" max="13573" width="15.7109375" style="1" customWidth="1"/>
    <col min="13574" max="13574" width="15" style="1" customWidth="1"/>
    <col min="13575" max="13575" width="1.85546875" style="1" customWidth="1"/>
    <col min="13576" max="13588" width="15.7109375" style="1" customWidth="1"/>
    <col min="13589" max="13823" width="11.42578125" style="1"/>
    <col min="13824" max="13824" width="5.140625" style="1" customWidth="1"/>
    <col min="13825" max="13825" width="5.85546875" style="1" customWidth="1"/>
    <col min="13826" max="13826" width="2.140625" style="1" customWidth="1"/>
    <col min="13827" max="13827" width="3.7109375" style="1" customWidth="1"/>
    <col min="13828" max="13829" width="15.7109375" style="1" customWidth="1"/>
    <col min="13830" max="13830" width="15" style="1" customWidth="1"/>
    <col min="13831" max="13831" width="1.85546875" style="1" customWidth="1"/>
    <col min="13832" max="13844" width="15.7109375" style="1" customWidth="1"/>
    <col min="13845" max="14079" width="11.42578125" style="1"/>
    <col min="14080" max="14080" width="5.140625" style="1" customWidth="1"/>
    <col min="14081" max="14081" width="5.85546875" style="1" customWidth="1"/>
    <col min="14082" max="14082" width="2.140625" style="1" customWidth="1"/>
    <col min="14083" max="14083" width="3.7109375" style="1" customWidth="1"/>
    <col min="14084" max="14085" width="15.7109375" style="1" customWidth="1"/>
    <col min="14086" max="14086" width="15" style="1" customWidth="1"/>
    <col min="14087" max="14087" width="1.85546875" style="1" customWidth="1"/>
    <col min="14088" max="14100" width="15.7109375" style="1" customWidth="1"/>
    <col min="14101" max="14335" width="11.42578125" style="1"/>
    <col min="14336" max="14336" width="5.140625" style="1" customWidth="1"/>
    <col min="14337" max="14337" width="5.85546875" style="1" customWidth="1"/>
    <col min="14338" max="14338" width="2.140625" style="1" customWidth="1"/>
    <col min="14339" max="14339" width="3.7109375" style="1" customWidth="1"/>
    <col min="14340" max="14341" width="15.7109375" style="1" customWidth="1"/>
    <col min="14342" max="14342" width="15" style="1" customWidth="1"/>
    <col min="14343" max="14343" width="1.85546875" style="1" customWidth="1"/>
    <col min="14344" max="14356" width="15.7109375" style="1" customWidth="1"/>
    <col min="14357" max="14591" width="11.42578125" style="1"/>
    <col min="14592" max="14592" width="5.140625" style="1" customWidth="1"/>
    <col min="14593" max="14593" width="5.85546875" style="1" customWidth="1"/>
    <col min="14594" max="14594" width="2.140625" style="1" customWidth="1"/>
    <col min="14595" max="14595" width="3.7109375" style="1" customWidth="1"/>
    <col min="14596" max="14597" width="15.7109375" style="1" customWidth="1"/>
    <col min="14598" max="14598" width="15" style="1" customWidth="1"/>
    <col min="14599" max="14599" width="1.85546875" style="1" customWidth="1"/>
    <col min="14600" max="14612" width="15.7109375" style="1" customWidth="1"/>
    <col min="14613" max="14847" width="11.42578125" style="1"/>
    <col min="14848" max="14848" width="5.140625" style="1" customWidth="1"/>
    <col min="14849" max="14849" width="5.85546875" style="1" customWidth="1"/>
    <col min="14850" max="14850" width="2.140625" style="1" customWidth="1"/>
    <col min="14851" max="14851" width="3.7109375" style="1" customWidth="1"/>
    <col min="14852" max="14853" width="15.7109375" style="1" customWidth="1"/>
    <col min="14854" max="14854" width="15" style="1" customWidth="1"/>
    <col min="14855" max="14855" width="1.85546875" style="1" customWidth="1"/>
    <col min="14856" max="14868" width="15.7109375" style="1" customWidth="1"/>
    <col min="14869" max="15103" width="11.42578125" style="1"/>
    <col min="15104" max="15104" width="5.140625" style="1" customWidth="1"/>
    <col min="15105" max="15105" width="5.85546875" style="1" customWidth="1"/>
    <col min="15106" max="15106" width="2.140625" style="1" customWidth="1"/>
    <col min="15107" max="15107" width="3.7109375" style="1" customWidth="1"/>
    <col min="15108" max="15109" width="15.7109375" style="1" customWidth="1"/>
    <col min="15110" max="15110" width="15" style="1" customWidth="1"/>
    <col min="15111" max="15111" width="1.85546875" style="1" customWidth="1"/>
    <col min="15112" max="15124" width="15.7109375" style="1" customWidth="1"/>
    <col min="15125" max="15359" width="11.42578125" style="1"/>
    <col min="15360" max="15360" width="5.140625" style="1" customWidth="1"/>
    <col min="15361" max="15361" width="5.85546875" style="1" customWidth="1"/>
    <col min="15362" max="15362" width="2.140625" style="1" customWidth="1"/>
    <col min="15363" max="15363" width="3.7109375" style="1" customWidth="1"/>
    <col min="15364" max="15365" width="15.7109375" style="1" customWidth="1"/>
    <col min="15366" max="15366" width="15" style="1" customWidth="1"/>
    <col min="15367" max="15367" width="1.85546875" style="1" customWidth="1"/>
    <col min="15368" max="15380" width="15.7109375" style="1" customWidth="1"/>
    <col min="15381" max="15615" width="11.42578125" style="1"/>
    <col min="15616" max="15616" width="5.140625" style="1" customWidth="1"/>
    <col min="15617" max="15617" width="5.85546875" style="1" customWidth="1"/>
    <col min="15618" max="15618" width="2.140625" style="1" customWidth="1"/>
    <col min="15619" max="15619" width="3.7109375" style="1" customWidth="1"/>
    <col min="15620" max="15621" width="15.7109375" style="1" customWidth="1"/>
    <col min="15622" max="15622" width="15" style="1" customWidth="1"/>
    <col min="15623" max="15623" width="1.85546875" style="1" customWidth="1"/>
    <col min="15624" max="15636" width="15.7109375" style="1" customWidth="1"/>
    <col min="15637" max="15871" width="11.42578125" style="1"/>
    <col min="15872" max="15872" width="5.140625" style="1" customWidth="1"/>
    <col min="15873" max="15873" width="5.85546875" style="1" customWidth="1"/>
    <col min="15874" max="15874" width="2.140625" style="1" customWidth="1"/>
    <col min="15875" max="15875" width="3.7109375" style="1" customWidth="1"/>
    <col min="15876" max="15877" width="15.7109375" style="1" customWidth="1"/>
    <col min="15878" max="15878" width="15" style="1" customWidth="1"/>
    <col min="15879" max="15879" width="1.85546875" style="1" customWidth="1"/>
    <col min="15880" max="15892" width="15.7109375" style="1" customWidth="1"/>
    <col min="15893" max="16127" width="11.42578125" style="1"/>
    <col min="16128" max="16128" width="5.140625" style="1" customWidth="1"/>
    <col min="16129" max="16129" width="5.85546875" style="1" customWidth="1"/>
    <col min="16130" max="16130" width="2.140625" style="1" customWidth="1"/>
    <col min="16131" max="16131" width="3.7109375" style="1" customWidth="1"/>
    <col min="16132" max="16133" width="15.7109375" style="1" customWidth="1"/>
    <col min="16134" max="16134" width="15" style="1" customWidth="1"/>
    <col min="16135" max="16135" width="1.85546875" style="1" customWidth="1"/>
    <col min="16136" max="16148" width="15.7109375" style="1" customWidth="1"/>
    <col min="16149" max="16384" width="11.42578125" style="1"/>
  </cols>
  <sheetData>
    <row r="1" spans="2:20" ht="9" thickBot="1" x14ac:dyDescent="0.2"/>
    <row r="2" spans="2:20" ht="15.2" customHeight="1" x14ac:dyDescent="0.15">
      <c r="B2" s="58" t="s">
        <v>2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  <c r="N2" s="2"/>
      <c r="O2" s="2"/>
      <c r="P2" s="2"/>
      <c r="Q2" s="2"/>
      <c r="R2" s="2"/>
      <c r="S2" s="2"/>
      <c r="T2" s="2"/>
    </row>
    <row r="3" spans="2:20" ht="15.2" customHeight="1" x14ac:dyDescent="0.15">
      <c r="B3" s="61" t="s">
        <v>3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3"/>
      <c r="N3" s="2"/>
      <c r="O3" s="2"/>
      <c r="P3" s="2"/>
      <c r="Q3" s="2"/>
      <c r="R3" s="2"/>
      <c r="S3" s="2"/>
      <c r="T3" s="2"/>
    </row>
    <row r="4" spans="2:20" ht="15.2" customHeight="1" thickBot="1" x14ac:dyDescent="0.2">
      <c r="B4" s="64" t="s">
        <v>65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6"/>
      <c r="N4" s="3"/>
      <c r="O4" s="3"/>
      <c r="P4" s="3"/>
      <c r="Q4" s="3"/>
      <c r="R4" s="3"/>
      <c r="S4" s="3"/>
      <c r="T4" s="3"/>
    </row>
    <row r="5" spans="2:20" ht="30.2" customHeight="1" thickBot="1" x14ac:dyDescent="0.2">
      <c r="B5" s="4" t="s">
        <v>4</v>
      </c>
      <c r="C5" s="67" t="s">
        <v>5</v>
      </c>
      <c r="D5" s="68"/>
      <c r="E5" s="68"/>
      <c r="F5" s="68"/>
      <c r="G5" s="69"/>
      <c r="H5" s="8" t="s">
        <v>6</v>
      </c>
      <c r="I5" s="8" t="s">
        <v>7</v>
      </c>
      <c r="J5" s="8" t="s">
        <v>8</v>
      </c>
      <c r="K5" s="8" t="s">
        <v>1</v>
      </c>
      <c r="L5" s="8" t="s">
        <v>9</v>
      </c>
      <c r="M5" s="8" t="s">
        <v>10</v>
      </c>
      <c r="N5" s="9"/>
      <c r="O5" s="9"/>
      <c r="P5" s="9"/>
      <c r="Q5" s="9"/>
      <c r="R5" s="9"/>
      <c r="S5" s="9"/>
      <c r="T5" s="9"/>
    </row>
    <row r="6" spans="2:20" ht="17.45" customHeight="1" x14ac:dyDescent="0.15">
      <c r="B6" s="10"/>
      <c r="C6" s="70" t="s">
        <v>11</v>
      </c>
      <c r="D6" s="70"/>
      <c r="E6" s="70"/>
      <c r="F6" s="70"/>
      <c r="G6" s="70"/>
      <c r="H6" s="11">
        <f t="shared" ref="H6:M6" si="0">SUM(H7:H16)</f>
        <v>317595510.81999999</v>
      </c>
      <c r="I6" s="11">
        <f t="shared" si="0"/>
        <v>17902324.259999998</v>
      </c>
      <c r="J6" s="12">
        <f t="shared" si="0"/>
        <v>335497835.07999998</v>
      </c>
      <c r="K6" s="11">
        <f t="shared" si="0"/>
        <v>143873176.34</v>
      </c>
      <c r="L6" s="11">
        <f t="shared" si="0"/>
        <v>143873176.34</v>
      </c>
      <c r="M6" s="11">
        <f t="shared" si="0"/>
        <v>0</v>
      </c>
    </row>
    <row r="7" spans="2:20" x14ac:dyDescent="0.15">
      <c r="B7" s="13">
        <v>1</v>
      </c>
      <c r="C7" s="14"/>
      <c r="D7" s="57" t="s">
        <v>12</v>
      </c>
      <c r="E7" s="57"/>
      <c r="F7" s="57"/>
      <c r="G7" s="57"/>
      <c r="H7" s="15">
        <v>6667645.1200000001</v>
      </c>
      <c r="I7" s="15">
        <v>935000</v>
      </c>
      <c r="J7" s="16">
        <f>+H7+I7</f>
        <v>7602645.1200000001</v>
      </c>
      <c r="K7" s="15">
        <v>6275969</v>
      </c>
      <c r="L7" s="15">
        <v>6275969</v>
      </c>
      <c r="M7" s="15">
        <f>+K7-L7</f>
        <v>0</v>
      </c>
    </row>
    <row r="8" spans="2:20" x14ac:dyDescent="0.15">
      <c r="B8" s="13">
        <v>2</v>
      </c>
      <c r="C8" s="14"/>
      <c r="D8" s="57" t="s">
        <v>13</v>
      </c>
      <c r="E8" s="57"/>
      <c r="F8" s="57"/>
      <c r="G8" s="57"/>
      <c r="H8" s="15">
        <v>0</v>
      </c>
      <c r="I8" s="15">
        <v>0</v>
      </c>
      <c r="J8" s="16">
        <f t="shared" ref="J8:J16" si="1">+H8+I8</f>
        <v>0</v>
      </c>
      <c r="K8" s="15">
        <v>0</v>
      </c>
      <c r="L8" s="15">
        <v>0</v>
      </c>
      <c r="M8" s="15">
        <f t="shared" ref="M8:M16" si="2">+K8-L8</f>
        <v>0</v>
      </c>
    </row>
    <row r="9" spans="2:20" x14ac:dyDescent="0.15">
      <c r="B9" s="13">
        <v>3</v>
      </c>
      <c r="C9" s="14"/>
      <c r="D9" s="57" t="s">
        <v>14</v>
      </c>
      <c r="E9" s="57"/>
      <c r="F9" s="57"/>
      <c r="G9" s="57"/>
      <c r="H9" s="15">
        <v>0</v>
      </c>
      <c r="I9" s="15">
        <v>0</v>
      </c>
      <c r="J9" s="16">
        <f t="shared" si="1"/>
        <v>0</v>
      </c>
      <c r="K9" s="15">
        <v>0</v>
      </c>
      <c r="L9" s="15">
        <v>0</v>
      </c>
      <c r="M9" s="15">
        <f t="shared" si="2"/>
        <v>0</v>
      </c>
    </row>
    <row r="10" spans="2:20" x14ac:dyDescent="0.15">
      <c r="B10" s="13">
        <v>4</v>
      </c>
      <c r="C10" s="14"/>
      <c r="D10" s="57" t="s">
        <v>15</v>
      </c>
      <c r="E10" s="57"/>
      <c r="F10" s="57"/>
      <c r="G10" s="57"/>
      <c r="H10" s="15">
        <v>15672513.960000001</v>
      </c>
      <c r="I10" s="15">
        <v>16580645.789999999</v>
      </c>
      <c r="J10" s="16">
        <f t="shared" si="1"/>
        <v>32253159.75</v>
      </c>
      <c r="K10" s="15">
        <v>18553478.02</v>
      </c>
      <c r="L10" s="15">
        <v>18553478.02</v>
      </c>
      <c r="M10" s="15">
        <f t="shared" si="2"/>
        <v>0</v>
      </c>
    </row>
    <row r="11" spans="2:20" x14ac:dyDescent="0.15">
      <c r="B11" s="13">
        <v>5</v>
      </c>
      <c r="C11" s="14"/>
      <c r="D11" s="57" t="s">
        <v>16</v>
      </c>
      <c r="E11" s="57"/>
      <c r="F11" s="57"/>
      <c r="G11" s="57"/>
      <c r="H11" s="15">
        <v>1890685.88</v>
      </c>
      <c r="I11" s="15">
        <v>180000.83</v>
      </c>
      <c r="J11" s="16">
        <f t="shared" si="1"/>
        <v>2070686.71</v>
      </c>
      <c r="K11" s="15">
        <v>578777.52</v>
      </c>
      <c r="L11" s="15">
        <v>578777.52</v>
      </c>
      <c r="M11" s="15">
        <f t="shared" si="2"/>
        <v>0</v>
      </c>
    </row>
    <row r="12" spans="2:20" x14ac:dyDescent="0.15">
      <c r="B12" s="13">
        <v>6</v>
      </c>
      <c r="C12" s="14"/>
      <c r="D12" s="57" t="s">
        <v>17</v>
      </c>
      <c r="E12" s="57"/>
      <c r="F12" s="57"/>
      <c r="G12" s="57"/>
      <c r="H12" s="15">
        <v>1560148.29</v>
      </c>
      <c r="I12" s="15">
        <v>0</v>
      </c>
      <c r="J12" s="16">
        <f t="shared" si="1"/>
        <v>1560148.29</v>
      </c>
      <c r="K12" s="15">
        <v>815363.1</v>
      </c>
      <c r="L12" s="15">
        <v>815363.1</v>
      </c>
      <c r="M12" s="15">
        <f t="shared" si="2"/>
        <v>0</v>
      </c>
    </row>
    <row r="13" spans="2:20" x14ac:dyDescent="0.15">
      <c r="B13" s="13">
        <v>7</v>
      </c>
      <c r="C13" s="14"/>
      <c r="D13" s="57" t="s">
        <v>18</v>
      </c>
      <c r="E13" s="57"/>
      <c r="F13" s="57"/>
      <c r="G13" s="57"/>
      <c r="H13" s="15">
        <v>0</v>
      </c>
      <c r="I13" s="15">
        <v>0</v>
      </c>
      <c r="J13" s="16">
        <f t="shared" si="1"/>
        <v>0</v>
      </c>
      <c r="K13" s="15">
        <v>0</v>
      </c>
      <c r="L13" s="15">
        <v>0</v>
      </c>
      <c r="M13" s="15">
        <f t="shared" si="2"/>
        <v>0</v>
      </c>
    </row>
    <row r="14" spans="2:20" x14ac:dyDescent="0.15">
      <c r="B14" s="13">
        <v>8</v>
      </c>
      <c r="C14" s="14"/>
      <c r="D14" s="57" t="s">
        <v>19</v>
      </c>
      <c r="E14" s="57"/>
      <c r="F14" s="57"/>
      <c r="G14" s="57"/>
      <c r="H14" s="15">
        <v>291804517.56999999</v>
      </c>
      <c r="I14" s="15">
        <v>206677.64</v>
      </c>
      <c r="J14" s="16">
        <f t="shared" si="1"/>
        <v>292011195.20999998</v>
      </c>
      <c r="K14" s="15">
        <v>112649588.7</v>
      </c>
      <c r="L14" s="15">
        <v>112649588.7</v>
      </c>
      <c r="M14" s="15">
        <f t="shared" si="2"/>
        <v>0</v>
      </c>
    </row>
    <row r="15" spans="2:20" x14ac:dyDescent="0.15">
      <c r="B15" s="13">
        <v>9</v>
      </c>
      <c r="C15" s="14"/>
      <c r="D15" s="57" t="s">
        <v>20</v>
      </c>
      <c r="E15" s="57"/>
      <c r="F15" s="57"/>
      <c r="G15" s="57"/>
      <c r="H15" s="15">
        <v>0</v>
      </c>
      <c r="I15" s="15">
        <v>0</v>
      </c>
      <c r="J15" s="16">
        <f t="shared" si="1"/>
        <v>0</v>
      </c>
      <c r="K15" s="15">
        <v>0</v>
      </c>
      <c r="L15" s="15">
        <v>0</v>
      </c>
      <c r="M15" s="15">
        <f t="shared" si="2"/>
        <v>0</v>
      </c>
    </row>
    <row r="16" spans="2:20" x14ac:dyDescent="0.15">
      <c r="B16" s="13">
        <v>0</v>
      </c>
      <c r="C16" s="14"/>
      <c r="D16" s="57" t="s">
        <v>21</v>
      </c>
      <c r="E16" s="57"/>
      <c r="F16" s="57"/>
      <c r="G16" s="57"/>
      <c r="H16" s="15">
        <v>0</v>
      </c>
      <c r="I16" s="15">
        <v>0</v>
      </c>
      <c r="J16" s="16">
        <f t="shared" si="1"/>
        <v>0</v>
      </c>
      <c r="K16" s="15">
        <v>5000000</v>
      </c>
      <c r="L16" s="15">
        <v>5000000</v>
      </c>
      <c r="M16" s="15">
        <f t="shared" si="2"/>
        <v>0</v>
      </c>
    </row>
    <row r="17" spans="2:20" ht="17.45" customHeight="1" x14ac:dyDescent="0.15">
      <c r="B17" s="13"/>
      <c r="C17" s="71" t="s">
        <v>22</v>
      </c>
      <c r="D17" s="71"/>
      <c r="E17" s="71"/>
      <c r="F17" s="71"/>
      <c r="G17" s="71"/>
      <c r="H17" s="17">
        <f t="shared" ref="H17:M17" si="3">SUM(H18:H26)</f>
        <v>317595510.81999999</v>
      </c>
      <c r="I17" s="17">
        <f t="shared" si="3"/>
        <v>0</v>
      </c>
      <c r="J17" s="18">
        <f t="shared" si="3"/>
        <v>383205105.41000003</v>
      </c>
      <c r="K17" s="17">
        <f t="shared" si="3"/>
        <v>83310198.580000013</v>
      </c>
      <c r="L17" s="17">
        <f t="shared" si="3"/>
        <v>80940752.38000001</v>
      </c>
      <c r="M17" s="17">
        <f t="shared" si="3"/>
        <v>2369446.2000000011</v>
      </c>
    </row>
    <row r="18" spans="2:20" x14ac:dyDescent="0.15">
      <c r="B18" s="13">
        <v>1</v>
      </c>
      <c r="C18" s="14"/>
      <c r="D18" s="57" t="s">
        <v>23</v>
      </c>
      <c r="E18" s="57"/>
      <c r="F18" s="57"/>
      <c r="G18" s="57"/>
      <c r="H18" s="15">
        <v>62527372.920000002</v>
      </c>
      <c r="I18" s="15">
        <v>0</v>
      </c>
      <c r="J18" s="16">
        <v>62712138.25</v>
      </c>
      <c r="K18" s="15">
        <v>24203138.93</v>
      </c>
      <c r="L18" s="15">
        <v>24203138.93</v>
      </c>
      <c r="M18" s="15">
        <f>+K18-L18</f>
        <v>0</v>
      </c>
    </row>
    <row r="19" spans="2:20" x14ac:dyDescent="0.15">
      <c r="B19" s="13">
        <v>2</v>
      </c>
      <c r="C19" s="14"/>
      <c r="D19" s="57" t="s">
        <v>24</v>
      </c>
      <c r="E19" s="57"/>
      <c r="F19" s="57"/>
      <c r="G19" s="57"/>
      <c r="H19" s="15">
        <v>23557874.350000001</v>
      </c>
      <c r="I19" s="15">
        <v>0</v>
      </c>
      <c r="J19" s="16">
        <v>40579258.020000003</v>
      </c>
      <c r="K19" s="15">
        <v>12039716.710000001</v>
      </c>
      <c r="L19" s="15">
        <v>12022551.99</v>
      </c>
      <c r="M19" s="15">
        <f t="shared" ref="M19:M26" si="4">+K19-L19</f>
        <v>17164.720000000671</v>
      </c>
      <c r="N19" s="19"/>
    </row>
    <row r="20" spans="2:20" x14ac:dyDescent="0.15">
      <c r="B20" s="13">
        <v>3</v>
      </c>
      <c r="C20" s="14"/>
      <c r="D20" s="57" t="s">
        <v>25</v>
      </c>
      <c r="E20" s="57"/>
      <c r="F20" s="57"/>
      <c r="G20" s="57"/>
      <c r="H20" s="15">
        <v>51531992.369999997</v>
      </c>
      <c r="I20" s="15">
        <v>0</v>
      </c>
      <c r="J20" s="16">
        <v>81831113.209999993</v>
      </c>
      <c r="K20" s="15">
        <v>31875018.82</v>
      </c>
      <c r="L20" s="15">
        <v>31774737.34</v>
      </c>
      <c r="M20" s="15">
        <f t="shared" si="4"/>
        <v>100281.48000000045</v>
      </c>
    </row>
    <row r="21" spans="2:20" x14ac:dyDescent="0.15">
      <c r="B21" s="13">
        <v>4</v>
      </c>
      <c r="C21" s="14"/>
      <c r="D21" s="57" t="s">
        <v>20</v>
      </c>
      <c r="E21" s="57"/>
      <c r="F21" s="57"/>
      <c r="G21" s="57"/>
      <c r="H21" s="15">
        <v>13278203.59</v>
      </c>
      <c r="I21" s="15">
        <v>0</v>
      </c>
      <c r="J21" s="16">
        <v>17833596.68</v>
      </c>
      <c r="K21" s="15">
        <v>5029374.7300000004</v>
      </c>
      <c r="L21" s="15">
        <v>5029374.7300000004</v>
      </c>
      <c r="M21" s="15">
        <f t="shared" si="4"/>
        <v>0</v>
      </c>
    </row>
    <row r="22" spans="2:20" x14ac:dyDescent="0.15">
      <c r="B22" s="13">
        <v>5</v>
      </c>
      <c r="C22" s="14"/>
      <c r="D22" s="57" t="s">
        <v>26</v>
      </c>
      <c r="E22" s="57"/>
      <c r="F22" s="57"/>
      <c r="G22" s="57"/>
      <c r="H22" s="15">
        <v>3718914.07</v>
      </c>
      <c r="I22" s="15">
        <v>0</v>
      </c>
      <c r="J22" s="16">
        <v>5173769.87</v>
      </c>
      <c r="K22" s="15">
        <v>2354197.61</v>
      </c>
      <c r="L22" s="15">
        <v>2354197.61</v>
      </c>
      <c r="M22" s="15">
        <f t="shared" si="4"/>
        <v>0</v>
      </c>
    </row>
    <row r="23" spans="2:20" x14ac:dyDescent="0.15">
      <c r="B23" s="13">
        <v>6</v>
      </c>
      <c r="C23" s="14"/>
      <c r="D23" s="57" t="s">
        <v>27</v>
      </c>
      <c r="E23" s="57"/>
      <c r="F23" s="57"/>
      <c r="G23" s="57"/>
      <c r="H23" s="15">
        <v>148391973.83000001</v>
      </c>
      <c r="I23" s="15">
        <v>0</v>
      </c>
      <c r="J23" s="16">
        <v>148164835.43000001</v>
      </c>
      <c r="K23" s="15">
        <v>3200000</v>
      </c>
      <c r="L23" s="15">
        <v>948000</v>
      </c>
      <c r="M23" s="15">
        <f t="shared" si="4"/>
        <v>2252000</v>
      </c>
    </row>
    <row r="24" spans="2:20" x14ac:dyDescent="0.15">
      <c r="B24" s="13">
        <v>7</v>
      </c>
      <c r="C24" s="14"/>
      <c r="D24" s="57" t="s">
        <v>28</v>
      </c>
      <c r="E24" s="57"/>
      <c r="F24" s="57"/>
      <c r="G24" s="57"/>
      <c r="H24" s="15">
        <v>0</v>
      </c>
      <c r="I24" s="15">
        <v>0</v>
      </c>
      <c r="J24" s="16">
        <v>0</v>
      </c>
      <c r="K24" s="15">
        <v>0</v>
      </c>
      <c r="L24" s="15">
        <v>0</v>
      </c>
      <c r="M24" s="15">
        <f t="shared" si="4"/>
        <v>0</v>
      </c>
    </row>
    <row r="25" spans="2:20" x14ac:dyDescent="0.15">
      <c r="B25" s="13">
        <v>8</v>
      </c>
      <c r="C25" s="14"/>
      <c r="D25" s="57" t="s">
        <v>29</v>
      </c>
      <c r="E25" s="57"/>
      <c r="F25" s="57"/>
      <c r="G25" s="57"/>
      <c r="H25" s="15">
        <v>3392393.69</v>
      </c>
      <c r="I25" s="15">
        <v>0</v>
      </c>
      <c r="J25" s="16">
        <v>15286949.609999999</v>
      </c>
      <c r="K25" s="15">
        <v>0</v>
      </c>
      <c r="L25" s="15">
        <v>0</v>
      </c>
      <c r="M25" s="15">
        <f t="shared" si="4"/>
        <v>0</v>
      </c>
    </row>
    <row r="26" spans="2:20" ht="9" thickBot="1" x14ac:dyDescent="0.2">
      <c r="B26" s="13">
        <v>9</v>
      </c>
      <c r="C26" s="14"/>
      <c r="D26" s="57" t="s">
        <v>30</v>
      </c>
      <c r="E26" s="57"/>
      <c r="F26" s="57"/>
      <c r="G26" s="57"/>
      <c r="H26" s="20">
        <v>11196786</v>
      </c>
      <c r="I26" s="20">
        <v>0</v>
      </c>
      <c r="J26" s="21">
        <v>11623444.34</v>
      </c>
      <c r="K26" s="20">
        <v>4608751.78</v>
      </c>
      <c r="L26" s="20">
        <v>4608751.78</v>
      </c>
      <c r="M26" s="20">
        <f t="shared" si="4"/>
        <v>0</v>
      </c>
    </row>
    <row r="27" spans="2:20" ht="17.45" customHeight="1" thickBot="1" x14ac:dyDescent="0.2">
      <c r="B27" s="22"/>
      <c r="C27" s="73" t="s">
        <v>31</v>
      </c>
      <c r="D27" s="74"/>
      <c r="E27" s="74"/>
      <c r="F27" s="74"/>
      <c r="G27" s="75"/>
      <c r="H27" s="23">
        <f t="shared" ref="H27:M27" si="5">H6-H17</f>
        <v>0</v>
      </c>
      <c r="I27" s="23">
        <f t="shared" si="5"/>
        <v>17902324.259999998</v>
      </c>
      <c r="J27" s="23">
        <f t="shared" si="5"/>
        <v>-47707270.330000043</v>
      </c>
      <c r="K27" s="23">
        <f t="shared" si="5"/>
        <v>60562977.75999999</v>
      </c>
      <c r="L27" s="23">
        <f t="shared" si="5"/>
        <v>62932423.959999993</v>
      </c>
      <c r="M27" s="23">
        <f t="shared" si="5"/>
        <v>-2369446.2000000011</v>
      </c>
    </row>
    <row r="28" spans="2:20" ht="12.95" customHeight="1" thickBot="1" x14ac:dyDescent="0.2">
      <c r="B28" s="24"/>
      <c r="C28" s="14"/>
      <c r="D28" s="25"/>
      <c r="E28" s="25"/>
      <c r="F28" s="25"/>
      <c r="G28" s="25"/>
      <c r="H28" s="26"/>
      <c r="I28" s="26"/>
      <c r="J28" s="26"/>
      <c r="K28" s="26"/>
      <c r="L28" s="26"/>
      <c r="M28" s="26"/>
    </row>
    <row r="29" spans="2:20" ht="15.2" customHeight="1" x14ac:dyDescent="0.15">
      <c r="B29" s="58" t="s">
        <v>2</v>
      </c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60"/>
      <c r="N29" s="2"/>
      <c r="O29" s="2"/>
      <c r="P29" s="2"/>
      <c r="Q29" s="2"/>
      <c r="R29" s="2"/>
      <c r="S29" s="2"/>
      <c r="T29" s="2"/>
    </row>
    <row r="30" spans="2:20" ht="15.2" customHeight="1" x14ac:dyDescent="0.15">
      <c r="B30" s="61" t="s">
        <v>3</v>
      </c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3"/>
      <c r="N30" s="2"/>
      <c r="O30" s="2"/>
      <c r="P30" s="2"/>
      <c r="Q30" s="2"/>
      <c r="R30" s="2"/>
      <c r="S30" s="2"/>
      <c r="T30" s="2"/>
    </row>
    <row r="31" spans="2:20" ht="15.2" customHeight="1" thickBot="1" x14ac:dyDescent="0.2">
      <c r="B31" s="76" t="s">
        <v>65</v>
      </c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8"/>
      <c r="N31" s="3"/>
      <c r="O31" s="3"/>
      <c r="P31" s="3"/>
      <c r="Q31" s="3"/>
      <c r="R31" s="3"/>
      <c r="S31" s="3"/>
      <c r="T31" s="3"/>
    </row>
    <row r="32" spans="2:20" ht="30.2" customHeight="1" thickBot="1" x14ac:dyDescent="0.2">
      <c r="B32" s="4" t="s">
        <v>32</v>
      </c>
      <c r="C32" s="67" t="s">
        <v>33</v>
      </c>
      <c r="D32" s="68"/>
      <c r="E32" s="68"/>
      <c r="F32" s="68"/>
      <c r="G32" s="69"/>
      <c r="H32" s="8" t="s">
        <v>0</v>
      </c>
      <c r="I32" s="8" t="s">
        <v>7</v>
      </c>
      <c r="J32" s="8" t="s">
        <v>8</v>
      </c>
      <c r="K32" s="8" t="s">
        <v>1</v>
      </c>
      <c r="L32" s="8" t="s">
        <v>34</v>
      </c>
      <c r="M32" s="8" t="s">
        <v>35</v>
      </c>
      <c r="N32" s="9"/>
      <c r="O32" s="9"/>
      <c r="P32" s="9"/>
      <c r="Q32" s="9"/>
      <c r="R32" s="9"/>
      <c r="S32" s="9"/>
      <c r="T32" s="9"/>
    </row>
    <row r="33" spans="1:20" ht="17.45" customHeight="1" x14ac:dyDescent="0.15">
      <c r="B33" s="27"/>
      <c r="C33" s="70" t="s">
        <v>36</v>
      </c>
      <c r="D33" s="70"/>
      <c r="E33" s="70"/>
      <c r="F33" s="70"/>
      <c r="G33" s="70"/>
      <c r="H33" s="28">
        <f t="shared" ref="H33:M33" si="6">SUM(H34:H40)</f>
        <v>140301277.41</v>
      </c>
      <c r="I33" s="28">
        <f t="shared" si="6"/>
        <v>17674500.719999999</v>
      </c>
      <c r="J33" s="28">
        <f t="shared" si="6"/>
        <v>157975778.13</v>
      </c>
      <c r="K33" s="28">
        <f t="shared" si="6"/>
        <v>78829079.900000006</v>
      </c>
      <c r="L33" s="28">
        <f t="shared" si="6"/>
        <v>78829079.900000006</v>
      </c>
      <c r="M33" s="28">
        <f t="shared" si="6"/>
        <v>0</v>
      </c>
      <c r="N33" s="29"/>
      <c r="O33" s="29"/>
      <c r="P33" s="29"/>
      <c r="Q33" s="29"/>
      <c r="R33" s="29"/>
      <c r="S33" s="29"/>
      <c r="T33" s="29"/>
    </row>
    <row r="34" spans="1:20" ht="17.45" customHeight="1" x14ac:dyDescent="0.15">
      <c r="B34" s="30">
        <v>11</v>
      </c>
      <c r="C34" s="31"/>
      <c r="D34" s="72" t="s">
        <v>37</v>
      </c>
      <c r="E34" s="72"/>
      <c r="F34" s="72"/>
      <c r="G34" s="72"/>
      <c r="H34" s="33">
        <v>32739990.239999998</v>
      </c>
      <c r="I34" s="33">
        <v>16917974.93</v>
      </c>
      <c r="J34" s="33">
        <f>+H34+I34</f>
        <v>49657965.170000002</v>
      </c>
      <c r="K34" s="33">
        <v>25380352.879999999</v>
      </c>
      <c r="L34" s="33">
        <v>25380352.879999999</v>
      </c>
      <c r="M34" s="33">
        <f>+K34-L34</f>
        <v>0</v>
      </c>
    </row>
    <row r="35" spans="1:20" ht="17.45" customHeight="1" x14ac:dyDescent="0.15">
      <c r="B35" s="30">
        <v>12</v>
      </c>
      <c r="C35" s="31"/>
      <c r="D35" s="72" t="s">
        <v>38</v>
      </c>
      <c r="E35" s="72"/>
      <c r="F35" s="72"/>
      <c r="G35" s="72"/>
      <c r="H35" s="33">
        <v>0</v>
      </c>
      <c r="I35" s="33">
        <v>0</v>
      </c>
      <c r="J35" s="33">
        <f t="shared" ref="J35:J40" si="7">+H35+I35</f>
        <v>0</v>
      </c>
      <c r="K35" s="33">
        <v>0</v>
      </c>
      <c r="L35" s="33">
        <v>0</v>
      </c>
      <c r="M35" s="33">
        <f t="shared" ref="M35:M40" si="8">+K35-L35</f>
        <v>0</v>
      </c>
    </row>
    <row r="36" spans="1:20" ht="17.45" customHeight="1" x14ac:dyDescent="0.15">
      <c r="B36" s="30">
        <v>13</v>
      </c>
      <c r="C36" s="31"/>
      <c r="D36" s="72" t="s">
        <v>39</v>
      </c>
      <c r="E36" s="72"/>
      <c r="F36" s="72"/>
      <c r="G36" s="72"/>
      <c r="H36" s="33">
        <v>0</v>
      </c>
      <c r="I36" s="33">
        <v>0</v>
      </c>
      <c r="J36" s="33">
        <f t="shared" si="7"/>
        <v>0</v>
      </c>
      <c r="K36" s="33">
        <v>0</v>
      </c>
      <c r="L36" s="33">
        <v>0</v>
      </c>
      <c r="M36" s="33">
        <f t="shared" si="8"/>
        <v>0</v>
      </c>
    </row>
    <row r="37" spans="1:20" ht="17.45" customHeight="1" x14ac:dyDescent="0.15">
      <c r="B37" s="30">
        <v>14</v>
      </c>
      <c r="C37" s="31"/>
      <c r="D37" s="72" t="s">
        <v>40</v>
      </c>
      <c r="E37" s="72"/>
      <c r="F37" s="72"/>
      <c r="G37" s="72"/>
      <c r="H37" s="33">
        <v>0</v>
      </c>
      <c r="I37" s="33">
        <v>0</v>
      </c>
      <c r="J37" s="33">
        <f t="shared" si="7"/>
        <v>0</v>
      </c>
      <c r="K37" s="33">
        <v>0</v>
      </c>
      <c r="L37" s="33">
        <v>0</v>
      </c>
      <c r="M37" s="33">
        <f t="shared" si="8"/>
        <v>0</v>
      </c>
    </row>
    <row r="38" spans="1:20" ht="17.45" customHeight="1" x14ac:dyDescent="0.15">
      <c r="B38" s="30">
        <v>15</v>
      </c>
      <c r="C38" s="31"/>
      <c r="D38" s="72" t="s">
        <v>41</v>
      </c>
      <c r="E38" s="72"/>
      <c r="F38" s="72"/>
      <c r="G38" s="72"/>
      <c r="H38" s="33">
        <v>107561287.17</v>
      </c>
      <c r="I38" s="33">
        <v>756525.79</v>
      </c>
      <c r="J38" s="33">
        <f t="shared" si="7"/>
        <v>108317812.96000001</v>
      </c>
      <c r="K38" s="33">
        <v>53448727.020000003</v>
      </c>
      <c r="L38" s="33">
        <v>53448727.020000003</v>
      </c>
      <c r="M38" s="33">
        <f t="shared" si="8"/>
        <v>0</v>
      </c>
    </row>
    <row r="39" spans="1:20" ht="17.45" customHeight="1" x14ac:dyDescent="0.15">
      <c r="B39" s="30">
        <v>16</v>
      </c>
      <c r="C39" s="31"/>
      <c r="D39" s="72" t="s">
        <v>42</v>
      </c>
      <c r="E39" s="72"/>
      <c r="F39" s="72"/>
      <c r="G39" s="72"/>
      <c r="H39" s="33">
        <v>0</v>
      </c>
      <c r="I39" s="33">
        <v>0</v>
      </c>
      <c r="J39" s="33">
        <f t="shared" si="7"/>
        <v>0</v>
      </c>
      <c r="K39" s="33">
        <v>0</v>
      </c>
      <c r="L39" s="33">
        <v>0</v>
      </c>
      <c r="M39" s="33">
        <f t="shared" si="8"/>
        <v>0</v>
      </c>
    </row>
    <row r="40" spans="1:20" ht="17.45" customHeight="1" x14ac:dyDescent="0.15">
      <c r="B40" s="30">
        <v>17</v>
      </c>
      <c r="C40" s="31"/>
      <c r="D40" s="72" t="s">
        <v>43</v>
      </c>
      <c r="E40" s="72"/>
      <c r="F40" s="72"/>
      <c r="G40" s="72"/>
      <c r="H40" s="33">
        <v>0</v>
      </c>
      <c r="I40" s="33">
        <v>0</v>
      </c>
      <c r="J40" s="33">
        <f t="shared" si="7"/>
        <v>0</v>
      </c>
      <c r="K40" s="33">
        <v>0</v>
      </c>
      <c r="L40" s="33">
        <v>0</v>
      </c>
      <c r="M40" s="33">
        <f t="shared" si="8"/>
        <v>0</v>
      </c>
    </row>
    <row r="41" spans="1:20" ht="17.45" customHeight="1" x14ac:dyDescent="0.15">
      <c r="B41" s="30"/>
      <c r="C41" s="71" t="s">
        <v>44</v>
      </c>
      <c r="D41" s="71"/>
      <c r="E41" s="71"/>
      <c r="F41" s="71"/>
      <c r="G41" s="71"/>
      <c r="H41" s="17">
        <f t="shared" ref="H41:M41" si="9">SUM(H42:H44)</f>
        <v>177294233.41</v>
      </c>
      <c r="I41" s="17">
        <f t="shared" si="9"/>
        <v>227823.53999999998</v>
      </c>
      <c r="J41" s="17">
        <f t="shared" si="9"/>
        <v>177522056.94999999</v>
      </c>
      <c r="K41" s="17">
        <f t="shared" si="9"/>
        <v>65044096.440000005</v>
      </c>
      <c r="L41" s="17">
        <f t="shared" si="9"/>
        <v>65044096.440000005</v>
      </c>
      <c r="M41" s="17">
        <f t="shared" si="9"/>
        <v>0</v>
      </c>
      <c r="N41" s="29"/>
      <c r="O41" s="29"/>
      <c r="P41" s="29"/>
      <c r="Q41" s="29"/>
      <c r="R41" s="29"/>
      <c r="S41" s="29"/>
      <c r="T41" s="29"/>
    </row>
    <row r="42" spans="1:20" ht="17.45" customHeight="1" x14ac:dyDescent="0.15">
      <c r="B42" s="30">
        <v>25</v>
      </c>
      <c r="C42" s="31"/>
      <c r="D42" s="72" t="s">
        <v>41</v>
      </c>
      <c r="E42" s="72"/>
      <c r="F42" s="72"/>
      <c r="G42" s="72"/>
      <c r="H42" s="33">
        <v>177294233.41</v>
      </c>
      <c r="I42" s="33">
        <v>40000</v>
      </c>
      <c r="J42" s="33">
        <f>+H42+I42</f>
        <v>177334233.41</v>
      </c>
      <c r="K42" s="33">
        <v>64871683.270000003</v>
      </c>
      <c r="L42" s="33">
        <v>64871683.270000003</v>
      </c>
      <c r="M42" s="33">
        <f>+K42-L42</f>
        <v>0</v>
      </c>
    </row>
    <row r="43" spans="1:20" ht="17.45" customHeight="1" x14ac:dyDescent="0.15">
      <c r="B43" s="30">
        <v>26</v>
      </c>
      <c r="C43" s="31"/>
      <c r="D43" s="72" t="s">
        <v>42</v>
      </c>
      <c r="E43" s="72"/>
      <c r="F43" s="72"/>
      <c r="G43" s="72"/>
      <c r="H43" s="33">
        <v>0</v>
      </c>
      <c r="I43" s="33">
        <v>60000</v>
      </c>
      <c r="J43" s="33">
        <f t="shared" ref="J43:J44" si="10">+H43+I43</f>
        <v>60000</v>
      </c>
      <c r="K43" s="33">
        <v>44589.63</v>
      </c>
      <c r="L43" s="33">
        <v>44589.63</v>
      </c>
      <c r="M43" s="33">
        <f t="shared" ref="M43:M44" si="11">+K43-L43</f>
        <v>0</v>
      </c>
    </row>
    <row r="44" spans="1:20" ht="17.45" customHeight="1" thickBot="1" x14ac:dyDescent="0.2">
      <c r="B44" s="30">
        <v>27</v>
      </c>
      <c r="C44" s="31"/>
      <c r="D44" s="72" t="s">
        <v>45</v>
      </c>
      <c r="E44" s="72"/>
      <c r="F44" s="72"/>
      <c r="G44" s="72"/>
      <c r="H44" s="34">
        <v>0</v>
      </c>
      <c r="I44" s="34">
        <v>127823.54</v>
      </c>
      <c r="J44" s="34">
        <f t="shared" si="10"/>
        <v>127823.54</v>
      </c>
      <c r="K44" s="34">
        <v>127823.54</v>
      </c>
      <c r="L44" s="34">
        <v>127823.54</v>
      </c>
      <c r="M44" s="34">
        <f t="shared" si="11"/>
        <v>0</v>
      </c>
    </row>
    <row r="45" spans="1:20" ht="17.45" customHeight="1" thickBot="1" x14ac:dyDescent="0.2">
      <c r="B45" s="35"/>
      <c r="C45" s="74" t="s">
        <v>46</v>
      </c>
      <c r="D45" s="74"/>
      <c r="E45" s="74"/>
      <c r="F45" s="74"/>
      <c r="G45" s="75"/>
      <c r="H45" s="23">
        <f t="shared" ref="H45:M45" si="12">H33+H41</f>
        <v>317595510.81999999</v>
      </c>
      <c r="I45" s="23">
        <f t="shared" si="12"/>
        <v>17902324.259999998</v>
      </c>
      <c r="J45" s="23">
        <f t="shared" si="12"/>
        <v>335497835.07999998</v>
      </c>
      <c r="K45" s="36">
        <f t="shared" si="12"/>
        <v>143873176.34</v>
      </c>
      <c r="L45" s="23">
        <f t="shared" si="12"/>
        <v>143873176.34</v>
      </c>
      <c r="M45" s="36">
        <f t="shared" si="12"/>
        <v>0</v>
      </c>
      <c r="N45" s="29"/>
      <c r="O45" s="29"/>
      <c r="P45" s="29"/>
      <c r="Q45" s="29"/>
      <c r="R45" s="29"/>
      <c r="S45" s="29"/>
      <c r="T45" s="29"/>
    </row>
    <row r="46" spans="1:20" ht="4.5" customHeight="1" thickBot="1" x14ac:dyDescent="0.2">
      <c r="B46" s="37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</row>
    <row r="47" spans="1:20" ht="30.2" customHeight="1" thickBot="1" x14ac:dyDescent="0.2">
      <c r="A47" s="39"/>
      <c r="B47" s="4" t="s">
        <v>32</v>
      </c>
      <c r="C47" s="67" t="s">
        <v>47</v>
      </c>
      <c r="D47" s="68"/>
      <c r="E47" s="68"/>
      <c r="F47" s="68"/>
      <c r="G47" s="69"/>
      <c r="H47" s="8" t="s">
        <v>48</v>
      </c>
      <c r="I47" s="8" t="s">
        <v>7</v>
      </c>
      <c r="J47" s="8" t="s">
        <v>8</v>
      </c>
      <c r="K47" s="8" t="s">
        <v>1</v>
      </c>
      <c r="L47" s="8" t="s">
        <v>49</v>
      </c>
      <c r="M47" s="8" t="s">
        <v>50</v>
      </c>
      <c r="N47" s="40"/>
      <c r="O47" s="9"/>
      <c r="P47" s="9"/>
      <c r="Q47" s="9"/>
      <c r="R47" s="9"/>
      <c r="S47" s="9"/>
      <c r="T47" s="9"/>
    </row>
    <row r="48" spans="1:20" ht="17.45" customHeight="1" x14ac:dyDescent="0.15">
      <c r="B48" s="27"/>
      <c r="C48" s="79" t="s">
        <v>36</v>
      </c>
      <c r="D48" s="79"/>
      <c r="E48" s="79"/>
      <c r="F48" s="79"/>
      <c r="G48" s="79"/>
      <c r="H48" s="28">
        <f t="shared" ref="H48:M48" si="13">SUM(H49:H55)</f>
        <v>140301277.41</v>
      </c>
      <c r="I48" s="28">
        <f t="shared" si="13"/>
        <v>0</v>
      </c>
      <c r="J48" s="28">
        <f t="shared" si="13"/>
        <v>140301277.41</v>
      </c>
      <c r="K48" s="28">
        <f t="shared" si="13"/>
        <v>47802781.079999998</v>
      </c>
      <c r="L48" s="28">
        <f t="shared" si="13"/>
        <v>47521394.560000002</v>
      </c>
      <c r="M48" s="28">
        <f t="shared" si="13"/>
        <v>281386.51999999955</v>
      </c>
      <c r="N48" s="29"/>
      <c r="O48" s="29"/>
      <c r="P48" s="29"/>
      <c r="Q48" s="29"/>
      <c r="R48" s="29"/>
      <c r="S48" s="29"/>
      <c r="T48" s="29"/>
    </row>
    <row r="49" spans="1:20" ht="17.45" customHeight="1" x14ac:dyDescent="0.15">
      <c r="B49" s="30">
        <v>11</v>
      </c>
      <c r="C49" s="31"/>
      <c r="D49" s="72" t="s">
        <v>37</v>
      </c>
      <c r="E49" s="72"/>
      <c r="F49" s="72"/>
      <c r="G49" s="72"/>
      <c r="H49" s="33">
        <v>32739990.239999998</v>
      </c>
      <c r="I49" s="33">
        <v>0</v>
      </c>
      <c r="J49" s="33">
        <f>+H49+I49</f>
        <v>32739990.239999998</v>
      </c>
      <c r="K49" s="33">
        <v>15899871.43</v>
      </c>
      <c r="L49" s="33">
        <v>15884071.43</v>
      </c>
      <c r="M49" s="33">
        <f>+K49-L49</f>
        <v>15800</v>
      </c>
    </row>
    <row r="50" spans="1:20" ht="17.45" customHeight="1" x14ac:dyDescent="0.15">
      <c r="B50" s="30">
        <v>12</v>
      </c>
      <c r="C50" s="31"/>
      <c r="D50" s="72" t="s">
        <v>38</v>
      </c>
      <c r="E50" s="72"/>
      <c r="F50" s="72"/>
      <c r="G50" s="72"/>
      <c r="H50" s="33">
        <v>0</v>
      </c>
      <c r="I50" s="33">
        <v>0</v>
      </c>
      <c r="J50" s="33">
        <f t="shared" ref="J50:J55" si="14">+H50+I50</f>
        <v>0</v>
      </c>
      <c r="K50" s="33">
        <v>0</v>
      </c>
      <c r="L50" s="33">
        <v>0</v>
      </c>
      <c r="M50" s="33">
        <f t="shared" ref="M50:M55" si="15">+K50-L50</f>
        <v>0</v>
      </c>
    </row>
    <row r="51" spans="1:20" ht="17.45" customHeight="1" x14ac:dyDescent="0.15">
      <c r="B51" s="30">
        <v>13</v>
      </c>
      <c r="C51" s="31"/>
      <c r="D51" s="72" t="s">
        <v>39</v>
      </c>
      <c r="E51" s="72"/>
      <c r="F51" s="72"/>
      <c r="G51" s="72"/>
      <c r="H51" s="33">
        <v>0</v>
      </c>
      <c r="I51" s="33">
        <v>0</v>
      </c>
      <c r="J51" s="33">
        <f t="shared" si="14"/>
        <v>0</v>
      </c>
      <c r="K51" s="33">
        <v>0</v>
      </c>
      <c r="L51" s="33">
        <v>0</v>
      </c>
      <c r="M51" s="33">
        <f t="shared" si="15"/>
        <v>0</v>
      </c>
    </row>
    <row r="52" spans="1:20" ht="17.45" customHeight="1" x14ac:dyDescent="0.15">
      <c r="B52" s="30">
        <v>14</v>
      </c>
      <c r="C52" s="31"/>
      <c r="D52" s="72" t="s">
        <v>40</v>
      </c>
      <c r="E52" s="72"/>
      <c r="F52" s="72"/>
      <c r="G52" s="72"/>
      <c r="H52" s="33">
        <v>0</v>
      </c>
      <c r="I52" s="33">
        <v>0</v>
      </c>
      <c r="J52" s="33">
        <f t="shared" si="14"/>
        <v>0</v>
      </c>
      <c r="K52" s="33">
        <v>0</v>
      </c>
      <c r="L52" s="33">
        <v>0</v>
      </c>
      <c r="M52" s="33">
        <f t="shared" si="15"/>
        <v>0</v>
      </c>
    </row>
    <row r="53" spans="1:20" ht="17.45" customHeight="1" x14ac:dyDescent="0.15">
      <c r="B53" s="30">
        <v>15</v>
      </c>
      <c r="C53" s="31"/>
      <c r="D53" s="72" t="s">
        <v>41</v>
      </c>
      <c r="E53" s="72"/>
      <c r="F53" s="72"/>
      <c r="G53" s="72"/>
      <c r="H53" s="33">
        <v>107561287.17</v>
      </c>
      <c r="I53" s="33">
        <v>0</v>
      </c>
      <c r="J53" s="33">
        <f t="shared" si="14"/>
        <v>107561287.17</v>
      </c>
      <c r="K53" s="33">
        <v>31902909.649999999</v>
      </c>
      <c r="L53" s="33">
        <v>31637323.129999999</v>
      </c>
      <c r="M53" s="33">
        <f t="shared" si="15"/>
        <v>265586.51999999955</v>
      </c>
    </row>
    <row r="54" spans="1:20" ht="17.45" customHeight="1" x14ac:dyDescent="0.15">
      <c r="B54" s="30">
        <v>16</v>
      </c>
      <c r="C54" s="31"/>
      <c r="D54" s="72" t="s">
        <v>42</v>
      </c>
      <c r="E54" s="72"/>
      <c r="F54" s="72"/>
      <c r="G54" s="72"/>
      <c r="H54" s="33">
        <v>0</v>
      </c>
      <c r="I54" s="33">
        <v>0</v>
      </c>
      <c r="J54" s="33">
        <f t="shared" si="14"/>
        <v>0</v>
      </c>
      <c r="K54" s="33">
        <v>0</v>
      </c>
      <c r="L54" s="33">
        <v>0</v>
      </c>
      <c r="M54" s="33">
        <f t="shared" si="15"/>
        <v>0</v>
      </c>
    </row>
    <row r="55" spans="1:20" ht="17.45" customHeight="1" x14ac:dyDescent="0.15">
      <c r="B55" s="30">
        <v>17</v>
      </c>
      <c r="C55" s="31"/>
      <c r="D55" s="72" t="s">
        <v>43</v>
      </c>
      <c r="E55" s="72"/>
      <c r="F55" s="72"/>
      <c r="G55" s="72"/>
      <c r="H55" s="33">
        <v>0</v>
      </c>
      <c r="I55" s="33">
        <v>0</v>
      </c>
      <c r="J55" s="33">
        <f t="shared" si="14"/>
        <v>0</v>
      </c>
      <c r="K55" s="33">
        <v>0</v>
      </c>
      <c r="L55" s="33">
        <v>0</v>
      </c>
      <c r="M55" s="33">
        <f t="shared" si="15"/>
        <v>0</v>
      </c>
    </row>
    <row r="56" spans="1:20" ht="17.45" customHeight="1" x14ac:dyDescent="0.15">
      <c r="B56" s="30"/>
      <c r="C56" s="71" t="s">
        <v>44</v>
      </c>
      <c r="D56" s="71"/>
      <c r="E56" s="71"/>
      <c r="F56" s="71"/>
      <c r="G56" s="71"/>
      <c r="H56" s="17">
        <f t="shared" ref="H56:M56" si="16">SUM(H57:H59)</f>
        <v>177294233.41</v>
      </c>
      <c r="I56" s="17">
        <f t="shared" si="16"/>
        <v>0</v>
      </c>
      <c r="J56" s="17">
        <f t="shared" si="16"/>
        <v>177294233.41</v>
      </c>
      <c r="K56" s="17">
        <f t="shared" si="16"/>
        <v>10781113.880000001</v>
      </c>
      <c r="L56" s="17">
        <f t="shared" si="16"/>
        <v>8529113.8800000008</v>
      </c>
      <c r="M56" s="17">
        <f t="shared" si="16"/>
        <v>2252000</v>
      </c>
      <c r="N56" s="29"/>
      <c r="O56" s="29"/>
      <c r="P56" s="29"/>
      <c r="Q56" s="29"/>
      <c r="R56" s="29"/>
      <c r="S56" s="29"/>
      <c r="T56" s="29"/>
    </row>
    <row r="57" spans="1:20" ht="17.45" customHeight="1" x14ac:dyDescent="0.15">
      <c r="B57" s="30">
        <v>25</v>
      </c>
      <c r="C57" s="31"/>
      <c r="D57" s="72" t="s">
        <v>41</v>
      </c>
      <c r="E57" s="72"/>
      <c r="F57" s="72"/>
      <c r="G57" s="72"/>
      <c r="H57" s="33">
        <v>177294233.41</v>
      </c>
      <c r="I57" s="33">
        <v>0</v>
      </c>
      <c r="J57" s="33">
        <f>+H57+I57</f>
        <v>177294233.41</v>
      </c>
      <c r="K57" s="33">
        <v>10749977.210000001</v>
      </c>
      <c r="L57" s="33">
        <v>8497977.2100000009</v>
      </c>
      <c r="M57" s="33">
        <f>+K57-L57</f>
        <v>2252000</v>
      </c>
    </row>
    <row r="58" spans="1:20" ht="17.45" customHeight="1" x14ac:dyDescent="0.15">
      <c r="B58" s="30">
        <v>26</v>
      </c>
      <c r="C58" s="31"/>
      <c r="D58" s="72" t="s">
        <v>42</v>
      </c>
      <c r="E58" s="72"/>
      <c r="F58" s="72"/>
      <c r="G58" s="72"/>
      <c r="H58" s="33">
        <v>0</v>
      </c>
      <c r="I58" s="33">
        <v>0</v>
      </c>
      <c r="J58" s="33">
        <f t="shared" ref="J58:J59" si="17">+H58+I58</f>
        <v>0</v>
      </c>
      <c r="K58" s="33">
        <v>0</v>
      </c>
      <c r="L58" s="33">
        <v>0</v>
      </c>
      <c r="M58" s="33">
        <f t="shared" ref="M58:M59" si="18">+K58-L58</f>
        <v>0</v>
      </c>
    </row>
    <row r="59" spans="1:20" ht="17.45" customHeight="1" thickBot="1" x14ac:dyDescent="0.2">
      <c r="B59" s="30">
        <v>27</v>
      </c>
      <c r="C59" s="31"/>
      <c r="D59" s="72" t="s">
        <v>45</v>
      </c>
      <c r="E59" s="72"/>
      <c r="F59" s="72"/>
      <c r="G59" s="72"/>
      <c r="H59" s="34">
        <v>0</v>
      </c>
      <c r="I59" s="34">
        <v>0</v>
      </c>
      <c r="J59" s="33">
        <f t="shared" si="17"/>
        <v>0</v>
      </c>
      <c r="K59" s="34">
        <v>31136.67</v>
      </c>
      <c r="L59" s="34">
        <v>31136.67</v>
      </c>
      <c r="M59" s="33">
        <f t="shared" si="18"/>
        <v>0</v>
      </c>
    </row>
    <row r="60" spans="1:20" ht="17.45" customHeight="1" thickBot="1" x14ac:dyDescent="0.2">
      <c r="B60" s="35"/>
      <c r="C60" s="73" t="s">
        <v>51</v>
      </c>
      <c r="D60" s="74"/>
      <c r="E60" s="74"/>
      <c r="F60" s="74"/>
      <c r="G60" s="75"/>
      <c r="H60" s="23">
        <f t="shared" ref="H60:M60" si="19">H48+H56</f>
        <v>317595510.81999999</v>
      </c>
      <c r="I60" s="23">
        <f t="shared" si="19"/>
        <v>0</v>
      </c>
      <c r="J60" s="23">
        <f t="shared" si="19"/>
        <v>317595510.81999999</v>
      </c>
      <c r="K60" s="23">
        <f t="shared" si="19"/>
        <v>58583894.960000001</v>
      </c>
      <c r="L60" s="23">
        <f t="shared" si="19"/>
        <v>56050508.440000005</v>
      </c>
      <c r="M60" s="23">
        <f t="shared" si="19"/>
        <v>2533386.5199999996</v>
      </c>
      <c r="N60" s="29"/>
      <c r="O60" s="29"/>
      <c r="P60" s="29"/>
      <c r="Q60" s="29"/>
      <c r="R60" s="29"/>
      <c r="S60" s="29"/>
      <c r="T60" s="29"/>
    </row>
    <row r="61" spans="1:20" ht="6.75" customHeight="1" thickBot="1" x14ac:dyDescent="0.2">
      <c r="B61" s="37"/>
      <c r="C61" s="38"/>
      <c r="D61" s="38"/>
      <c r="E61" s="38"/>
      <c r="F61" s="38"/>
      <c r="G61" s="38"/>
      <c r="H61" s="38"/>
      <c r="I61" s="38"/>
      <c r="J61" s="38"/>
      <c r="K61" s="38"/>
      <c r="L61" s="41"/>
      <c r="M61" s="38"/>
    </row>
    <row r="62" spans="1:20" ht="30.2" customHeight="1" thickBot="1" x14ac:dyDescent="0.2">
      <c r="A62" s="39"/>
      <c r="B62" s="4" t="s">
        <v>32</v>
      </c>
      <c r="C62" s="67" t="s">
        <v>52</v>
      </c>
      <c r="D62" s="68"/>
      <c r="E62" s="68"/>
      <c r="F62" s="68"/>
      <c r="G62" s="69"/>
      <c r="H62" s="8" t="s">
        <v>6</v>
      </c>
      <c r="I62" s="8" t="s">
        <v>7</v>
      </c>
      <c r="J62" s="8" t="s">
        <v>8</v>
      </c>
      <c r="K62" s="8" t="s">
        <v>1</v>
      </c>
      <c r="L62" s="8" t="s">
        <v>9</v>
      </c>
      <c r="M62" s="8" t="s">
        <v>10</v>
      </c>
      <c r="N62" s="40"/>
      <c r="O62" s="9"/>
      <c r="P62" s="9"/>
      <c r="Q62" s="9"/>
      <c r="R62" s="9"/>
      <c r="S62" s="9"/>
      <c r="T62" s="9"/>
    </row>
    <row r="63" spans="1:20" ht="17.45" customHeight="1" x14ac:dyDescent="0.15">
      <c r="B63" s="27"/>
      <c r="C63" s="81" t="s">
        <v>36</v>
      </c>
      <c r="D63" s="81"/>
      <c r="E63" s="81"/>
      <c r="F63" s="81"/>
      <c r="G63" s="82"/>
      <c r="H63" s="42">
        <f t="shared" ref="H63:M63" si="20">SUM(H64:H70)</f>
        <v>0</v>
      </c>
      <c r="I63" s="28">
        <f t="shared" si="20"/>
        <v>17674500.719999999</v>
      </c>
      <c r="J63" s="43">
        <f t="shared" si="20"/>
        <v>17674500.719999999</v>
      </c>
      <c r="K63" s="28">
        <f t="shared" si="20"/>
        <v>10352168.23</v>
      </c>
      <c r="L63" s="28">
        <f t="shared" si="20"/>
        <v>10469614.43</v>
      </c>
      <c r="M63" s="28">
        <f t="shared" si="20"/>
        <v>-117446.20000000019</v>
      </c>
      <c r="N63" s="29"/>
      <c r="O63" s="29"/>
      <c r="P63" s="29"/>
      <c r="Q63" s="29"/>
      <c r="R63" s="29"/>
      <c r="S63" s="29"/>
      <c r="T63" s="29"/>
    </row>
    <row r="64" spans="1:20" ht="17.45" customHeight="1" x14ac:dyDescent="0.15">
      <c r="B64" s="30">
        <v>11</v>
      </c>
      <c r="C64" s="31"/>
      <c r="D64" s="72" t="s">
        <v>37</v>
      </c>
      <c r="E64" s="72"/>
      <c r="F64" s="72"/>
      <c r="G64" s="80"/>
      <c r="H64" s="45">
        <f>+H34-H49</f>
        <v>0</v>
      </c>
      <c r="I64" s="33">
        <v>16917974.93</v>
      </c>
      <c r="J64" s="46">
        <f>+H64+I64</f>
        <v>16917974.93</v>
      </c>
      <c r="K64" s="33">
        <v>5552093.5700000003</v>
      </c>
      <c r="L64" s="33">
        <v>5578643.5700000003</v>
      </c>
      <c r="M64" s="33">
        <f>+K64-L64</f>
        <v>-26550</v>
      </c>
    </row>
    <row r="65" spans="2:20" ht="17.45" customHeight="1" x14ac:dyDescent="0.15">
      <c r="B65" s="30">
        <v>12</v>
      </c>
      <c r="C65" s="31"/>
      <c r="D65" s="72" t="s">
        <v>38</v>
      </c>
      <c r="E65" s="72"/>
      <c r="F65" s="72"/>
      <c r="G65" s="80"/>
      <c r="H65" s="45">
        <f t="shared" ref="H65:H70" si="21">+H35-H50</f>
        <v>0</v>
      </c>
      <c r="I65" s="33">
        <v>0</v>
      </c>
      <c r="J65" s="46">
        <f t="shared" ref="J65:J70" si="22">+H65+I65</f>
        <v>0</v>
      </c>
      <c r="K65" s="33">
        <v>0</v>
      </c>
      <c r="L65" s="33">
        <v>0</v>
      </c>
      <c r="M65" s="33">
        <f t="shared" ref="M65:M70" si="23">+K65-L65</f>
        <v>0</v>
      </c>
    </row>
    <row r="66" spans="2:20" ht="17.45" customHeight="1" x14ac:dyDescent="0.15">
      <c r="B66" s="30">
        <v>13</v>
      </c>
      <c r="C66" s="31"/>
      <c r="D66" s="72" t="s">
        <v>39</v>
      </c>
      <c r="E66" s="72"/>
      <c r="F66" s="72"/>
      <c r="G66" s="80"/>
      <c r="H66" s="45">
        <f t="shared" si="21"/>
        <v>0</v>
      </c>
      <c r="I66" s="33">
        <v>0</v>
      </c>
      <c r="J66" s="46">
        <f t="shared" si="22"/>
        <v>0</v>
      </c>
      <c r="K66" s="33">
        <v>0</v>
      </c>
      <c r="L66" s="33">
        <v>0</v>
      </c>
      <c r="M66" s="33">
        <f t="shared" si="23"/>
        <v>0</v>
      </c>
    </row>
    <row r="67" spans="2:20" ht="17.45" customHeight="1" x14ac:dyDescent="0.15">
      <c r="B67" s="30">
        <v>14</v>
      </c>
      <c r="C67" s="31"/>
      <c r="D67" s="72" t="s">
        <v>40</v>
      </c>
      <c r="E67" s="72"/>
      <c r="F67" s="72"/>
      <c r="G67" s="80"/>
      <c r="H67" s="45">
        <f t="shared" si="21"/>
        <v>0</v>
      </c>
      <c r="I67" s="33">
        <v>0</v>
      </c>
      <c r="J67" s="46">
        <f t="shared" si="22"/>
        <v>0</v>
      </c>
      <c r="K67" s="33">
        <v>0</v>
      </c>
      <c r="L67" s="33">
        <v>0</v>
      </c>
      <c r="M67" s="33">
        <f t="shared" si="23"/>
        <v>0</v>
      </c>
    </row>
    <row r="68" spans="2:20" ht="17.45" customHeight="1" x14ac:dyDescent="0.15">
      <c r="B68" s="30">
        <v>15</v>
      </c>
      <c r="C68" s="31"/>
      <c r="D68" s="72" t="s">
        <v>41</v>
      </c>
      <c r="E68" s="72"/>
      <c r="F68" s="72"/>
      <c r="G68" s="80"/>
      <c r="H68" s="45">
        <f t="shared" si="21"/>
        <v>0</v>
      </c>
      <c r="I68" s="33">
        <v>756525.79</v>
      </c>
      <c r="J68" s="46">
        <f t="shared" si="22"/>
        <v>756525.79</v>
      </c>
      <c r="K68" s="33">
        <v>4800074.66</v>
      </c>
      <c r="L68" s="33">
        <v>4890970.8600000003</v>
      </c>
      <c r="M68" s="33">
        <f t="shared" si="23"/>
        <v>-90896.200000000186</v>
      </c>
    </row>
    <row r="69" spans="2:20" ht="17.45" customHeight="1" x14ac:dyDescent="0.15">
      <c r="B69" s="30">
        <v>16</v>
      </c>
      <c r="C69" s="31"/>
      <c r="D69" s="72" t="s">
        <v>42</v>
      </c>
      <c r="E69" s="72"/>
      <c r="F69" s="72"/>
      <c r="G69" s="80"/>
      <c r="H69" s="45">
        <f t="shared" si="21"/>
        <v>0</v>
      </c>
      <c r="I69" s="33">
        <v>0</v>
      </c>
      <c r="J69" s="46">
        <f t="shared" si="22"/>
        <v>0</v>
      </c>
      <c r="K69" s="33">
        <v>0</v>
      </c>
      <c r="L69" s="33">
        <v>0</v>
      </c>
      <c r="M69" s="33">
        <f t="shared" si="23"/>
        <v>0</v>
      </c>
    </row>
    <row r="70" spans="2:20" ht="17.45" customHeight="1" x14ac:dyDescent="0.15">
      <c r="B70" s="30">
        <v>17</v>
      </c>
      <c r="C70" s="31"/>
      <c r="D70" s="72" t="s">
        <v>43</v>
      </c>
      <c r="E70" s="72"/>
      <c r="F70" s="72"/>
      <c r="G70" s="80"/>
      <c r="H70" s="45">
        <f t="shared" si="21"/>
        <v>0</v>
      </c>
      <c r="I70" s="33">
        <v>0</v>
      </c>
      <c r="J70" s="46">
        <f t="shared" si="22"/>
        <v>0</v>
      </c>
      <c r="K70" s="33">
        <v>0</v>
      </c>
      <c r="L70" s="33">
        <v>0</v>
      </c>
      <c r="M70" s="33">
        <f t="shared" si="23"/>
        <v>0</v>
      </c>
    </row>
    <row r="71" spans="2:20" ht="17.45" customHeight="1" x14ac:dyDescent="0.15">
      <c r="B71" s="30"/>
      <c r="C71" s="71" t="s">
        <v>44</v>
      </c>
      <c r="D71" s="71"/>
      <c r="E71" s="71"/>
      <c r="F71" s="71"/>
      <c r="G71" s="83"/>
      <c r="H71" s="47">
        <f t="shared" ref="H71:M71" si="24">SUM(H72:H74)</f>
        <v>0</v>
      </c>
      <c r="I71" s="17">
        <f t="shared" si="24"/>
        <v>227823.53999999998</v>
      </c>
      <c r="J71" s="48">
        <f t="shared" si="24"/>
        <v>227823.53999999998</v>
      </c>
      <c r="K71" s="17">
        <f t="shared" si="24"/>
        <v>50210809.530000001</v>
      </c>
      <c r="L71" s="17">
        <f t="shared" si="24"/>
        <v>52462809.530000001</v>
      </c>
      <c r="M71" s="17">
        <f t="shared" si="24"/>
        <v>-2252000</v>
      </c>
      <c r="N71" s="29"/>
      <c r="O71" s="29"/>
      <c r="P71" s="29"/>
      <c r="Q71" s="29"/>
      <c r="R71" s="29"/>
      <c r="S71" s="29"/>
      <c r="T71" s="29"/>
    </row>
    <row r="72" spans="2:20" ht="17.45" customHeight="1" x14ac:dyDescent="0.15">
      <c r="B72" s="30">
        <v>25</v>
      </c>
      <c r="C72" s="31"/>
      <c r="D72" s="72" t="s">
        <v>41</v>
      </c>
      <c r="E72" s="72"/>
      <c r="F72" s="72"/>
      <c r="G72" s="80"/>
      <c r="H72" s="45">
        <f>+H42-H57</f>
        <v>0</v>
      </c>
      <c r="I72" s="33">
        <v>40000</v>
      </c>
      <c r="J72" s="46">
        <f>+H72+I72</f>
        <v>40000</v>
      </c>
      <c r="K72" s="33">
        <v>50178196.700000003</v>
      </c>
      <c r="L72" s="33">
        <v>52430196.700000003</v>
      </c>
      <c r="M72" s="33">
        <f>+K72-L72</f>
        <v>-2252000</v>
      </c>
    </row>
    <row r="73" spans="2:20" ht="17.45" customHeight="1" x14ac:dyDescent="0.15">
      <c r="B73" s="30">
        <v>26</v>
      </c>
      <c r="C73" s="31"/>
      <c r="D73" s="72" t="s">
        <v>42</v>
      </c>
      <c r="E73" s="72"/>
      <c r="F73" s="72"/>
      <c r="G73" s="80"/>
      <c r="H73" s="45">
        <f t="shared" ref="H73" si="25">+H43-H58</f>
        <v>0</v>
      </c>
      <c r="I73" s="33">
        <v>60000</v>
      </c>
      <c r="J73" s="46">
        <f t="shared" ref="J73:J74" si="26">+H73+I73</f>
        <v>60000</v>
      </c>
      <c r="K73" s="33">
        <v>1.05</v>
      </c>
      <c r="L73" s="33">
        <v>1.05</v>
      </c>
      <c r="M73" s="33">
        <f t="shared" ref="M73:M74" si="27">+K73-L73</f>
        <v>0</v>
      </c>
    </row>
    <row r="74" spans="2:20" ht="17.45" customHeight="1" thickBot="1" x14ac:dyDescent="0.2">
      <c r="B74" s="30">
        <v>27</v>
      </c>
      <c r="C74" s="49"/>
      <c r="D74" s="84" t="s">
        <v>45</v>
      </c>
      <c r="E74" s="84"/>
      <c r="F74" s="84"/>
      <c r="G74" s="85"/>
      <c r="H74" s="45">
        <f>+H44-H59</f>
        <v>0</v>
      </c>
      <c r="I74" s="34">
        <v>127823.54</v>
      </c>
      <c r="J74" s="50">
        <f t="shared" si="26"/>
        <v>127823.54</v>
      </c>
      <c r="K74" s="33">
        <v>32611.78</v>
      </c>
      <c r="L74" s="33">
        <v>32611.78</v>
      </c>
      <c r="M74" s="34">
        <f t="shared" si="27"/>
        <v>0</v>
      </c>
    </row>
    <row r="75" spans="2:20" ht="17.45" customHeight="1" thickBot="1" x14ac:dyDescent="0.2">
      <c r="B75" s="35"/>
      <c r="C75" s="73" t="s">
        <v>31</v>
      </c>
      <c r="D75" s="74"/>
      <c r="E75" s="74"/>
      <c r="F75" s="74"/>
      <c r="G75" s="75"/>
      <c r="H75" s="23">
        <f>H63+H71</f>
        <v>0</v>
      </c>
      <c r="I75" s="23">
        <f t="shared" ref="I75:M75" si="28">I63+I71</f>
        <v>17902324.259999998</v>
      </c>
      <c r="J75" s="23">
        <f t="shared" si="28"/>
        <v>17902324.259999998</v>
      </c>
      <c r="K75" s="23">
        <f t="shared" si="28"/>
        <v>60562977.760000005</v>
      </c>
      <c r="L75" s="23">
        <f t="shared" si="28"/>
        <v>62932423.960000001</v>
      </c>
      <c r="M75" s="23">
        <f t="shared" si="28"/>
        <v>-2369446.2000000002</v>
      </c>
      <c r="N75" s="29"/>
      <c r="O75" s="29"/>
      <c r="P75" s="29"/>
      <c r="Q75" s="29"/>
      <c r="R75" s="29"/>
      <c r="S75" s="29"/>
      <c r="T75" s="29"/>
    </row>
    <row r="76" spans="2:20" ht="9" thickBot="1" x14ac:dyDescent="0.2">
      <c r="B76" s="24"/>
      <c r="C76" s="14"/>
      <c r="D76" s="25"/>
      <c r="E76" s="25"/>
      <c r="F76" s="25"/>
      <c r="G76" s="25"/>
      <c r="H76" s="26"/>
      <c r="I76" s="26"/>
      <c r="J76" s="26"/>
      <c r="K76" s="26"/>
      <c r="L76" s="26"/>
      <c r="M76" s="26"/>
    </row>
    <row r="77" spans="2:20" ht="15.2" customHeight="1" x14ac:dyDescent="0.15">
      <c r="B77" s="58" t="s">
        <v>2</v>
      </c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60"/>
    </row>
    <row r="78" spans="2:20" ht="15.2" customHeight="1" x14ac:dyDescent="0.15">
      <c r="B78" s="61" t="s">
        <v>53</v>
      </c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3"/>
    </row>
    <row r="79" spans="2:20" ht="15.2" customHeight="1" thickBot="1" x14ac:dyDescent="0.2">
      <c r="B79" s="64" t="s">
        <v>65</v>
      </c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6"/>
    </row>
    <row r="80" spans="2:20" ht="12" customHeight="1" thickBot="1" x14ac:dyDescent="0.2">
      <c r="B80" s="4"/>
      <c r="C80" s="67"/>
      <c r="D80" s="68"/>
      <c r="E80" s="68"/>
      <c r="F80" s="68"/>
      <c r="G80" s="69"/>
      <c r="H80" s="86" t="s">
        <v>54</v>
      </c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8"/>
    </row>
    <row r="81" spans="2:20" ht="15.2" customHeight="1" thickBot="1" x14ac:dyDescent="0.2">
      <c r="B81" s="4" t="s">
        <v>4</v>
      </c>
      <c r="C81" s="67" t="s">
        <v>5</v>
      </c>
      <c r="D81" s="68"/>
      <c r="E81" s="68"/>
      <c r="F81" s="68"/>
      <c r="G81" s="69"/>
      <c r="H81" s="86" t="s">
        <v>55</v>
      </c>
      <c r="I81" s="87"/>
      <c r="J81" s="87"/>
      <c r="K81" s="87"/>
      <c r="L81" s="87"/>
      <c r="M81" s="87"/>
      <c r="N81" s="87"/>
      <c r="O81" s="88"/>
      <c r="P81" s="89" t="s">
        <v>44</v>
      </c>
      <c r="Q81" s="90"/>
      <c r="R81" s="90"/>
      <c r="S81" s="91"/>
      <c r="T81" s="4"/>
    </row>
    <row r="82" spans="2:20" ht="15.2" customHeight="1" thickBot="1" x14ac:dyDescent="0.2">
      <c r="B82" s="4"/>
      <c r="C82" s="5"/>
      <c r="D82" s="6"/>
      <c r="E82" s="6"/>
      <c r="F82" s="7"/>
      <c r="G82" s="51"/>
      <c r="H82" s="8" t="s">
        <v>56</v>
      </c>
      <c r="I82" s="8" t="s">
        <v>57</v>
      </c>
      <c r="J82" s="8" t="s">
        <v>58</v>
      </c>
      <c r="K82" s="8" t="s">
        <v>59</v>
      </c>
      <c r="L82" s="8" t="s">
        <v>60</v>
      </c>
      <c r="M82" s="8" t="s">
        <v>61</v>
      </c>
      <c r="N82" s="4">
        <v>17</v>
      </c>
      <c r="O82" s="4" t="s">
        <v>62</v>
      </c>
      <c r="P82" s="4">
        <v>25</v>
      </c>
      <c r="Q82" s="4">
        <v>26</v>
      </c>
      <c r="R82" s="4">
        <v>27</v>
      </c>
      <c r="S82" s="4" t="s">
        <v>63</v>
      </c>
      <c r="T82" s="4" t="s">
        <v>64</v>
      </c>
    </row>
    <row r="83" spans="2:20" ht="17.45" customHeight="1" x14ac:dyDescent="0.15">
      <c r="B83" s="27"/>
      <c r="C83" s="92" t="s">
        <v>11</v>
      </c>
      <c r="D83" s="81"/>
      <c r="E83" s="81"/>
      <c r="F83" s="81"/>
      <c r="G83" s="82"/>
      <c r="H83" s="28">
        <f t="shared" ref="H83:T83" si="29">SUM(H84:H93)</f>
        <v>25380352.880000003</v>
      </c>
      <c r="I83" s="28">
        <f t="shared" si="29"/>
        <v>0</v>
      </c>
      <c r="J83" s="28">
        <f t="shared" si="29"/>
        <v>0</v>
      </c>
      <c r="K83" s="28">
        <f t="shared" si="29"/>
        <v>0</v>
      </c>
      <c r="L83" s="28">
        <f t="shared" si="29"/>
        <v>53448727.020000003</v>
      </c>
      <c r="M83" s="28">
        <f t="shared" si="29"/>
        <v>0</v>
      </c>
      <c r="N83" s="28">
        <f t="shared" si="29"/>
        <v>0</v>
      </c>
      <c r="O83" s="28">
        <f t="shared" si="29"/>
        <v>78829079.900000006</v>
      </c>
      <c r="P83" s="28">
        <f t="shared" si="29"/>
        <v>64871683.269999996</v>
      </c>
      <c r="Q83" s="52">
        <f t="shared" si="29"/>
        <v>44589.63</v>
      </c>
      <c r="R83" s="28">
        <f t="shared" si="29"/>
        <v>127823.54000000001</v>
      </c>
      <c r="S83" s="28">
        <f t="shared" si="29"/>
        <v>65044096.439999998</v>
      </c>
      <c r="T83" s="28">
        <f t="shared" si="29"/>
        <v>143873176.34</v>
      </c>
    </row>
    <row r="84" spans="2:20" ht="17.45" customHeight="1" x14ac:dyDescent="0.15">
      <c r="B84" s="30">
        <v>1</v>
      </c>
      <c r="C84" s="53"/>
      <c r="D84" s="72" t="s">
        <v>12</v>
      </c>
      <c r="E84" s="72"/>
      <c r="F84" s="72"/>
      <c r="G84" s="80"/>
      <c r="H84" s="33">
        <v>6275969</v>
      </c>
      <c r="I84" s="33">
        <v>0</v>
      </c>
      <c r="J84" s="33">
        <v>0</v>
      </c>
      <c r="K84" s="33">
        <v>0</v>
      </c>
      <c r="L84" s="33">
        <v>0</v>
      </c>
      <c r="M84" s="33">
        <v>0</v>
      </c>
      <c r="N84" s="33">
        <v>0</v>
      </c>
      <c r="O84" s="33">
        <f>+H84+I84+J84+K84+L84+M84+N84</f>
        <v>6275969</v>
      </c>
      <c r="P84" s="33">
        <v>0</v>
      </c>
      <c r="Q84" s="54">
        <v>0</v>
      </c>
      <c r="R84" s="33">
        <v>0</v>
      </c>
      <c r="S84" s="33">
        <f>+P84+Q84+R84</f>
        <v>0</v>
      </c>
      <c r="T84" s="33">
        <f>+O84+S84</f>
        <v>6275969</v>
      </c>
    </row>
    <row r="85" spans="2:20" ht="17.45" customHeight="1" x14ac:dyDescent="0.15">
      <c r="B85" s="30">
        <v>2</v>
      </c>
      <c r="C85" s="53"/>
      <c r="D85" s="72" t="s">
        <v>13</v>
      </c>
      <c r="E85" s="72"/>
      <c r="F85" s="72"/>
      <c r="G85" s="80"/>
      <c r="H85" s="33">
        <v>0</v>
      </c>
      <c r="I85" s="33">
        <v>0</v>
      </c>
      <c r="J85" s="33">
        <v>0</v>
      </c>
      <c r="K85" s="33">
        <v>0</v>
      </c>
      <c r="L85" s="33">
        <v>0</v>
      </c>
      <c r="M85" s="33">
        <v>0</v>
      </c>
      <c r="N85" s="33">
        <v>0</v>
      </c>
      <c r="O85" s="33">
        <f t="shared" ref="O85:O93" si="30">+H85+I85+J85+K85+L85+M85+N85</f>
        <v>0</v>
      </c>
      <c r="P85" s="33">
        <v>0</v>
      </c>
      <c r="Q85" s="54">
        <v>0</v>
      </c>
      <c r="R85" s="33">
        <v>0</v>
      </c>
      <c r="S85" s="33">
        <f t="shared" ref="S85:S93" si="31">+P85+Q85+R85</f>
        <v>0</v>
      </c>
      <c r="T85" s="33">
        <f t="shared" ref="T85:T93" si="32">+O85+S85</f>
        <v>0</v>
      </c>
    </row>
    <row r="86" spans="2:20" ht="17.45" customHeight="1" x14ac:dyDescent="0.15">
      <c r="B86" s="30">
        <v>3</v>
      </c>
      <c r="C86" s="53"/>
      <c r="D86" s="72" t="s">
        <v>14</v>
      </c>
      <c r="E86" s="72"/>
      <c r="F86" s="72"/>
      <c r="G86" s="80"/>
      <c r="H86" s="33">
        <v>0</v>
      </c>
      <c r="I86" s="33">
        <v>0</v>
      </c>
      <c r="J86" s="33">
        <v>0</v>
      </c>
      <c r="K86" s="33">
        <v>0</v>
      </c>
      <c r="L86" s="33">
        <v>0</v>
      </c>
      <c r="M86" s="33">
        <v>0</v>
      </c>
      <c r="N86" s="33">
        <v>0</v>
      </c>
      <c r="O86" s="33">
        <f t="shared" si="30"/>
        <v>0</v>
      </c>
      <c r="P86" s="33">
        <v>0</v>
      </c>
      <c r="Q86" s="54">
        <v>0</v>
      </c>
      <c r="R86" s="33">
        <v>0</v>
      </c>
      <c r="S86" s="33">
        <f t="shared" si="31"/>
        <v>0</v>
      </c>
      <c r="T86" s="33">
        <f t="shared" si="32"/>
        <v>0</v>
      </c>
    </row>
    <row r="87" spans="2:20" ht="17.45" customHeight="1" x14ac:dyDescent="0.15">
      <c r="B87" s="30">
        <v>4</v>
      </c>
      <c r="C87" s="53"/>
      <c r="D87" s="72" t="s">
        <v>15</v>
      </c>
      <c r="E87" s="72"/>
      <c r="F87" s="72"/>
      <c r="G87" s="80"/>
      <c r="H87" s="33">
        <v>17796952.23</v>
      </c>
      <c r="I87" s="33">
        <v>0</v>
      </c>
      <c r="J87" s="33">
        <v>0</v>
      </c>
      <c r="K87" s="33">
        <v>0</v>
      </c>
      <c r="L87" s="33">
        <v>756525.79</v>
      </c>
      <c r="M87" s="33">
        <v>0</v>
      </c>
      <c r="N87" s="33">
        <v>0</v>
      </c>
      <c r="O87" s="33">
        <f t="shared" si="30"/>
        <v>18553478.02</v>
      </c>
      <c r="P87" s="33">
        <v>0</v>
      </c>
      <c r="Q87" s="54">
        <v>0</v>
      </c>
      <c r="R87" s="33">
        <v>0</v>
      </c>
      <c r="S87" s="33">
        <f t="shared" si="31"/>
        <v>0</v>
      </c>
      <c r="T87" s="33">
        <f t="shared" si="32"/>
        <v>18553478.02</v>
      </c>
    </row>
    <row r="88" spans="2:20" ht="17.45" customHeight="1" x14ac:dyDescent="0.15">
      <c r="B88" s="30">
        <v>5</v>
      </c>
      <c r="C88" s="53"/>
      <c r="D88" s="72" t="s">
        <v>16</v>
      </c>
      <c r="E88" s="72"/>
      <c r="F88" s="72"/>
      <c r="G88" s="80"/>
      <c r="H88" s="33">
        <v>413213.62</v>
      </c>
      <c r="I88" s="33">
        <v>0</v>
      </c>
      <c r="J88" s="33">
        <v>0</v>
      </c>
      <c r="K88" s="33">
        <v>0</v>
      </c>
      <c r="L88" s="33">
        <v>12853.89</v>
      </c>
      <c r="M88" s="33">
        <v>0</v>
      </c>
      <c r="N88" s="33">
        <v>0</v>
      </c>
      <c r="O88" s="33">
        <f t="shared" si="30"/>
        <v>426067.51</v>
      </c>
      <c r="P88" s="33">
        <v>108119.55</v>
      </c>
      <c r="Q88" s="54">
        <v>44589.63</v>
      </c>
      <c r="R88" s="33">
        <v>0.83</v>
      </c>
      <c r="S88" s="33">
        <f t="shared" si="31"/>
        <v>152710.00999999998</v>
      </c>
      <c r="T88" s="33">
        <f t="shared" si="32"/>
        <v>578777.52</v>
      </c>
    </row>
    <row r="89" spans="2:20" ht="17.45" customHeight="1" x14ac:dyDescent="0.15">
      <c r="B89" s="30">
        <v>6</v>
      </c>
      <c r="C89" s="53"/>
      <c r="D89" s="72" t="s">
        <v>17</v>
      </c>
      <c r="E89" s="72"/>
      <c r="F89" s="72"/>
      <c r="G89" s="80"/>
      <c r="H89" s="33">
        <v>815363.1</v>
      </c>
      <c r="I89" s="33">
        <v>0</v>
      </c>
      <c r="J89" s="33">
        <v>0</v>
      </c>
      <c r="K89" s="33">
        <v>0</v>
      </c>
      <c r="L89" s="33">
        <v>0</v>
      </c>
      <c r="M89" s="33">
        <v>0</v>
      </c>
      <c r="N89" s="33">
        <v>0</v>
      </c>
      <c r="O89" s="33">
        <f t="shared" si="30"/>
        <v>815363.1</v>
      </c>
      <c r="P89" s="33">
        <v>0</v>
      </c>
      <c r="Q89" s="54">
        <v>0</v>
      </c>
      <c r="R89" s="33">
        <v>0</v>
      </c>
      <c r="S89" s="33">
        <f t="shared" si="31"/>
        <v>0</v>
      </c>
      <c r="T89" s="33">
        <f t="shared" si="32"/>
        <v>815363.1</v>
      </c>
    </row>
    <row r="90" spans="2:20" ht="17.45" customHeight="1" x14ac:dyDescent="0.15">
      <c r="B90" s="30">
        <v>7</v>
      </c>
      <c r="C90" s="53"/>
      <c r="D90" s="72" t="s">
        <v>18</v>
      </c>
      <c r="E90" s="72"/>
      <c r="F90" s="72"/>
      <c r="G90" s="80"/>
      <c r="H90" s="33">
        <v>0</v>
      </c>
      <c r="I90" s="33">
        <v>0</v>
      </c>
      <c r="J90" s="33">
        <v>0</v>
      </c>
      <c r="K90" s="33">
        <v>0</v>
      </c>
      <c r="L90" s="33">
        <v>0</v>
      </c>
      <c r="M90" s="33">
        <v>0</v>
      </c>
      <c r="N90" s="33">
        <v>0</v>
      </c>
      <c r="O90" s="33">
        <f t="shared" si="30"/>
        <v>0</v>
      </c>
      <c r="P90" s="33">
        <v>0</v>
      </c>
      <c r="Q90" s="54">
        <v>0</v>
      </c>
      <c r="R90" s="33">
        <v>0</v>
      </c>
      <c r="S90" s="33">
        <f t="shared" si="31"/>
        <v>0</v>
      </c>
      <c r="T90" s="33">
        <f t="shared" si="32"/>
        <v>0</v>
      </c>
    </row>
    <row r="91" spans="2:20" ht="17.45" customHeight="1" x14ac:dyDescent="0.15">
      <c r="B91" s="30">
        <v>8</v>
      </c>
      <c r="C91" s="53"/>
      <c r="D91" s="72" t="s">
        <v>19</v>
      </c>
      <c r="E91" s="72"/>
      <c r="F91" s="72"/>
      <c r="G91" s="80"/>
      <c r="H91" s="33">
        <v>78854.929999999993</v>
      </c>
      <c r="I91" s="33">
        <v>0</v>
      </c>
      <c r="J91" s="33">
        <v>0</v>
      </c>
      <c r="K91" s="33">
        <v>0</v>
      </c>
      <c r="L91" s="33">
        <v>47679347.340000004</v>
      </c>
      <c r="M91" s="33">
        <v>0</v>
      </c>
      <c r="N91" s="33">
        <v>0</v>
      </c>
      <c r="O91" s="33">
        <f t="shared" si="30"/>
        <v>47758202.270000003</v>
      </c>
      <c r="P91" s="33">
        <v>64763563.719999999</v>
      </c>
      <c r="Q91" s="54">
        <v>0</v>
      </c>
      <c r="R91" s="33">
        <v>127822.71</v>
      </c>
      <c r="S91" s="33">
        <f t="shared" si="31"/>
        <v>64891386.43</v>
      </c>
      <c r="T91" s="33">
        <f t="shared" si="32"/>
        <v>112649588.7</v>
      </c>
    </row>
    <row r="92" spans="2:20" ht="17.45" customHeight="1" x14ac:dyDescent="0.15">
      <c r="B92" s="30">
        <v>9</v>
      </c>
      <c r="C92" s="53"/>
      <c r="D92" s="72" t="s">
        <v>20</v>
      </c>
      <c r="E92" s="72"/>
      <c r="F92" s="72"/>
      <c r="G92" s="80"/>
      <c r="H92" s="33">
        <v>0</v>
      </c>
      <c r="I92" s="33">
        <v>0</v>
      </c>
      <c r="J92" s="33">
        <v>0</v>
      </c>
      <c r="K92" s="33">
        <v>0</v>
      </c>
      <c r="L92" s="33">
        <v>0</v>
      </c>
      <c r="M92" s="33">
        <v>0</v>
      </c>
      <c r="N92" s="33">
        <v>0</v>
      </c>
      <c r="O92" s="33">
        <f t="shared" si="30"/>
        <v>0</v>
      </c>
      <c r="P92" s="33">
        <v>0</v>
      </c>
      <c r="Q92" s="54">
        <v>0</v>
      </c>
      <c r="R92" s="33">
        <v>0</v>
      </c>
      <c r="S92" s="33">
        <f t="shared" si="31"/>
        <v>0</v>
      </c>
      <c r="T92" s="33">
        <f t="shared" si="32"/>
        <v>0</v>
      </c>
    </row>
    <row r="93" spans="2:20" ht="17.45" customHeight="1" x14ac:dyDescent="0.15">
      <c r="B93" s="30">
        <v>0</v>
      </c>
      <c r="C93" s="53"/>
      <c r="D93" s="32" t="s">
        <v>21</v>
      </c>
      <c r="E93" s="32"/>
      <c r="F93" s="32"/>
      <c r="G93" s="44"/>
      <c r="H93" s="33">
        <v>0</v>
      </c>
      <c r="I93" s="33">
        <v>0</v>
      </c>
      <c r="J93" s="33">
        <v>0</v>
      </c>
      <c r="K93" s="33">
        <v>0</v>
      </c>
      <c r="L93" s="33">
        <v>5000000</v>
      </c>
      <c r="M93" s="33">
        <v>0</v>
      </c>
      <c r="N93" s="33">
        <v>0</v>
      </c>
      <c r="O93" s="33">
        <f t="shared" si="30"/>
        <v>5000000</v>
      </c>
      <c r="P93" s="33">
        <v>0</v>
      </c>
      <c r="Q93" s="54">
        <v>0</v>
      </c>
      <c r="R93" s="33">
        <v>0</v>
      </c>
      <c r="S93" s="33">
        <f t="shared" si="31"/>
        <v>0</v>
      </c>
      <c r="T93" s="33">
        <f t="shared" si="32"/>
        <v>5000000</v>
      </c>
    </row>
    <row r="94" spans="2:20" ht="17.45" customHeight="1" x14ac:dyDescent="0.15">
      <c r="B94" s="30"/>
      <c r="C94" s="93" t="s">
        <v>22</v>
      </c>
      <c r="D94" s="71"/>
      <c r="E94" s="71"/>
      <c r="F94" s="71"/>
      <c r="G94" s="83"/>
      <c r="H94" s="17">
        <f t="shared" ref="H94:T94" si="33">SUM(H95:H103)</f>
        <v>19828259.310000002</v>
      </c>
      <c r="I94" s="17">
        <f t="shared" si="33"/>
        <v>0</v>
      </c>
      <c r="J94" s="17">
        <f t="shared" si="33"/>
        <v>0</v>
      </c>
      <c r="K94" s="17">
        <f t="shared" si="33"/>
        <v>0</v>
      </c>
      <c r="L94" s="17">
        <f t="shared" si="33"/>
        <v>48648652.359999999</v>
      </c>
      <c r="M94" s="17">
        <f t="shared" si="33"/>
        <v>0</v>
      </c>
      <c r="N94" s="17">
        <f t="shared" si="33"/>
        <v>0</v>
      </c>
      <c r="O94" s="17">
        <f t="shared" si="33"/>
        <v>68476911.670000002</v>
      </c>
      <c r="P94" s="17">
        <f t="shared" si="33"/>
        <v>14693486.57</v>
      </c>
      <c r="Q94" s="18">
        <f t="shared" si="33"/>
        <v>44588.58</v>
      </c>
      <c r="R94" s="17">
        <f t="shared" si="33"/>
        <v>95211.76</v>
      </c>
      <c r="S94" s="17">
        <f t="shared" si="33"/>
        <v>14833286.91</v>
      </c>
      <c r="T94" s="17">
        <f t="shared" si="33"/>
        <v>83310198.580000013</v>
      </c>
    </row>
    <row r="95" spans="2:20" ht="17.45" customHeight="1" x14ac:dyDescent="0.15">
      <c r="B95" s="30">
        <v>1</v>
      </c>
      <c r="C95" s="53"/>
      <c r="D95" s="72" t="s">
        <v>23</v>
      </c>
      <c r="E95" s="72"/>
      <c r="F95" s="72"/>
      <c r="G95" s="80"/>
      <c r="H95" s="33">
        <v>1582622.72</v>
      </c>
      <c r="I95" s="33">
        <v>0</v>
      </c>
      <c r="J95" s="33">
        <v>0</v>
      </c>
      <c r="K95" s="33">
        <v>0</v>
      </c>
      <c r="L95" s="33">
        <v>18063916.98</v>
      </c>
      <c r="M95" s="33">
        <v>0</v>
      </c>
      <c r="N95" s="33">
        <v>0</v>
      </c>
      <c r="O95" s="33">
        <f t="shared" ref="O95:O103" si="34">+H95+I95+J95+K95+L95+M95+N84</f>
        <v>19646539.699999999</v>
      </c>
      <c r="P95" s="33">
        <v>4556599.2300000004</v>
      </c>
      <c r="Q95" s="54">
        <v>0</v>
      </c>
      <c r="R95" s="33">
        <v>0</v>
      </c>
      <c r="S95" s="33">
        <f>+P95+Q95+R95</f>
        <v>4556599.2300000004</v>
      </c>
      <c r="T95" s="33">
        <f t="shared" ref="T95:T103" si="35">+O95+S95</f>
        <v>24203138.93</v>
      </c>
    </row>
    <row r="96" spans="2:20" ht="17.45" customHeight="1" x14ac:dyDescent="0.15">
      <c r="B96" s="30">
        <v>2</v>
      </c>
      <c r="C96" s="53"/>
      <c r="D96" s="72" t="s">
        <v>24</v>
      </c>
      <c r="E96" s="72"/>
      <c r="F96" s="72"/>
      <c r="G96" s="80"/>
      <c r="H96" s="33">
        <v>5323992.1900000004</v>
      </c>
      <c r="I96" s="33">
        <v>0</v>
      </c>
      <c r="J96" s="33">
        <v>0</v>
      </c>
      <c r="K96" s="33">
        <v>0</v>
      </c>
      <c r="L96" s="33">
        <v>6587091.1699999999</v>
      </c>
      <c r="M96" s="33">
        <v>0</v>
      </c>
      <c r="N96" s="33">
        <v>0</v>
      </c>
      <c r="O96" s="33">
        <f t="shared" si="34"/>
        <v>11911083.359999999</v>
      </c>
      <c r="P96" s="33">
        <v>33421.589999999997</v>
      </c>
      <c r="Q96" s="54">
        <v>0</v>
      </c>
      <c r="R96" s="33">
        <v>95211.76</v>
      </c>
      <c r="S96" s="33">
        <f t="shared" ref="S96:S103" si="36">+P96+Q96+R96</f>
        <v>128633.34999999999</v>
      </c>
      <c r="T96" s="33">
        <f t="shared" si="35"/>
        <v>12039716.709999999</v>
      </c>
    </row>
    <row r="97" spans="2:20" ht="17.45" customHeight="1" x14ac:dyDescent="0.15">
      <c r="B97" s="30">
        <v>3</v>
      </c>
      <c r="C97" s="53"/>
      <c r="D97" s="72" t="s">
        <v>25</v>
      </c>
      <c r="E97" s="72"/>
      <c r="F97" s="72"/>
      <c r="G97" s="80"/>
      <c r="H97" s="33">
        <v>10025353.199999999</v>
      </c>
      <c r="I97" s="33">
        <v>0</v>
      </c>
      <c r="J97" s="33">
        <v>0</v>
      </c>
      <c r="K97" s="33">
        <v>0</v>
      </c>
      <c r="L97" s="33">
        <v>19510363.07</v>
      </c>
      <c r="M97" s="33">
        <v>0</v>
      </c>
      <c r="N97" s="33">
        <v>0</v>
      </c>
      <c r="O97" s="33">
        <f t="shared" si="34"/>
        <v>29535716.27</v>
      </c>
      <c r="P97" s="33">
        <v>2294713.9700000002</v>
      </c>
      <c r="Q97" s="54">
        <v>44588.58</v>
      </c>
      <c r="R97" s="33">
        <v>0</v>
      </c>
      <c r="S97" s="33">
        <f t="shared" si="36"/>
        <v>2339302.5500000003</v>
      </c>
      <c r="T97" s="33">
        <f t="shared" si="35"/>
        <v>31875018.82</v>
      </c>
    </row>
    <row r="98" spans="2:20" ht="17.45" customHeight="1" x14ac:dyDescent="0.15">
      <c r="B98" s="30">
        <v>4</v>
      </c>
      <c r="C98" s="53"/>
      <c r="D98" s="72" t="s">
        <v>20</v>
      </c>
      <c r="E98" s="72"/>
      <c r="F98" s="72"/>
      <c r="G98" s="80"/>
      <c r="H98" s="33">
        <v>2866293.19</v>
      </c>
      <c r="I98" s="33">
        <v>0</v>
      </c>
      <c r="J98" s="33">
        <v>0</v>
      </c>
      <c r="K98" s="33">
        <v>0</v>
      </c>
      <c r="L98" s="33">
        <v>2163081.54</v>
      </c>
      <c r="M98" s="33">
        <v>0</v>
      </c>
      <c r="N98" s="33">
        <v>0</v>
      </c>
      <c r="O98" s="33">
        <f t="shared" si="34"/>
        <v>5029374.7300000004</v>
      </c>
      <c r="P98" s="33">
        <v>0</v>
      </c>
      <c r="Q98" s="54">
        <v>0</v>
      </c>
      <c r="R98" s="33">
        <v>0</v>
      </c>
      <c r="S98" s="33">
        <f t="shared" si="36"/>
        <v>0</v>
      </c>
      <c r="T98" s="33">
        <f t="shared" si="35"/>
        <v>5029374.7300000004</v>
      </c>
    </row>
    <row r="99" spans="2:20" ht="17.45" customHeight="1" x14ac:dyDescent="0.15">
      <c r="B99" s="30">
        <v>5</v>
      </c>
      <c r="C99" s="53"/>
      <c r="D99" s="72" t="s">
        <v>26</v>
      </c>
      <c r="E99" s="72"/>
      <c r="F99" s="72"/>
      <c r="G99" s="80"/>
      <c r="H99" s="33">
        <v>29998.01</v>
      </c>
      <c r="I99" s="33">
        <v>0</v>
      </c>
      <c r="J99" s="33">
        <v>0</v>
      </c>
      <c r="K99" s="33">
        <v>0</v>
      </c>
      <c r="L99" s="33">
        <v>2324199.6</v>
      </c>
      <c r="M99" s="33">
        <v>0</v>
      </c>
      <c r="N99" s="33">
        <v>0</v>
      </c>
      <c r="O99" s="33">
        <f t="shared" si="34"/>
        <v>2354197.61</v>
      </c>
      <c r="P99" s="33">
        <v>0</v>
      </c>
      <c r="Q99" s="54">
        <v>0</v>
      </c>
      <c r="R99" s="33">
        <v>0</v>
      </c>
      <c r="S99" s="33">
        <f t="shared" si="36"/>
        <v>0</v>
      </c>
      <c r="T99" s="33">
        <f t="shared" si="35"/>
        <v>2354197.61</v>
      </c>
    </row>
    <row r="100" spans="2:20" ht="17.45" customHeight="1" x14ac:dyDescent="0.15">
      <c r="B100" s="30">
        <v>6</v>
      </c>
      <c r="C100" s="53"/>
      <c r="D100" s="72" t="s">
        <v>27</v>
      </c>
      <c r="E100" s="72"/>
      <c r="F100" s="72"/>
      <c r="G100" s="80"/>
      <c r="H100" s="33">
        <v>0</v>
      </c>
      <c r="I100" s="33">
        <v>0</v>
      </c>
      <c r="J100" s="33">
        <v>0</v>
      </c>
      <c r="K100" s="33">
        <v>0</v>
      </c>
      <c r="L100" s="33">
        <v>0</v>
      </c>
      <c r="M100" s="33">
        <v>0</v>
      </c>
      <c r="N100" s="33">
        <v>0</v>
      </c>
      <c r="O100" s="33">
        <f t="shared" si="34"/>
        <v>0</v>
      </c>
      <c r="P100" s="33">
        <v>3200000</v>
      </c>
      <c r="Q100" s="54">
        <v>0</v>
      </c>
      <c r="R100" s="33">
        <v>0</v>
      </c>
      <c r="S100" s="33">
        <f t="shared" si="36"/>
        <v>3200000</v>
      </c>
      <c r="T100" s="33">
        <f t="shared" si="35"/>
        <v>3200000</v>
      </c>
    </row>
    <row r="101" spans="2:20" ht="17.45" customHeight="1" x14ac:dyDescent="0.15">
      <c r="B101" s="30">
        <v>7</v>
      </c>
      <c r="C101" s="53"/>
      <c r="D101" s="72" t="s">
        <v>28</v>
      </c>
      <c r="E101" s="72"/>
      <c r="F101" s="72"/>
      <c r="G101" s="80"/>
      <c r="H101" s="33">
        <v>0</v>
      </c>
      <c r="I101" s="33">
        <v>0</v>
      </c>
      <c r="J101" s="33">
        <v>0</v>
      </c>
      <c r="K101" s="33">
        <v>0</v>
      </c>
      <c r="L101" s="33">
        <v>0</v>
      </c>
      <c r="M101" s="33">
        <v>0</v>
      </c>
      <c r="N101" s="33">
        <v>0</v>
      </c>
      <c r="O101" s="33">
        <f t="shared" si="34"/>
        <v>0</v>
      </c>
      <c r="P101" s="33">
        <v>0</v>
      </c>
      <c r="Q101" s="54">
        <v>0</v>
      </c>
      <c r="R101" s="33">
        <v>0</v>
      </c>
      <c r="S101" s="33">
        <f t="shared" si="36"/>
        <v>0</v>
      </c>
      <c r="T101" s="33">
        <f t="shared" si="35"/>
        <v>0</v>
      </c>
    </row>
    <row r="102" spans="2:20" ht="17.45" customHeight="1" x14ac:dyDescent="0.15">
      <c r="B102" s="30">
        <v>8</v>
      </c>
      <c r="C102" s="53"/>
      <c r="D102" s="72" t="s">
        <v>29</v>
      </c>
      <c r="E102" s="72"/>
      <c r="F102" s="72"/>
      <c r="G102" s="80"/>
      <c r="H102" s="33">
        <v>0</v>
      </c>
      <c r="I102" s="33">
        <v>0</v>
      </c>
      <c r="J102" s="33">
        <v>0</v>
      </c>
      <c r="K102" s="33">
        <v>0</v>
      </c>
      <c r="L102" s="33">
        <v>0</v>
      </c>
      <c r="M102" s="33">
        <v>0</v>
      </c>
      <c r="N102" s="33">
        <v>0</v>
      </c>
      <c r="O102" s="33">
        <f t="shared" si="34"/>
        <v>0</v>
      </c>
      <c r="P102" s="33">
        <v>0</v>
      </c>
      <c r="Q102" s="54">
        <v>0</v>
      </c>
      <c r="R102" s="33">
        <v>0</v>
      </c>
      <c r="S102" s="33">
        <f t="shared" si="36"/>
        <v>0</v>
      </c>
      <c r="T102" s="33">
        <f t="shared" si="35"/>
        <v>0</v>
      </c>
    </row>
    <row r="103" spans="2:20" ht="17.45" customHeight="1" thickBot="1" x14ac:dyDescent="0.2">
      <c r="B103" s="30">
        <v>9</v>
      </c>
      <c r="C103" s="55"/>
      <c r="D103" s="84" t="s">
        <v>30</v>
      </c>
      <c r="E103" s="84"/>
      <c r="F103" s="84"/>
      <c r="G103" s="85"/>
      <c r="H103" s="34">
        <v>0</v>
      </c>
      <c r="I103" s="34">
        <v>0</v>
      </c>
      <c r="J103" s="34">
        <v>0</v>
      </c>
      <c r="K103" s="34">
        <v>0</v>
      </c>
      <c r="L103" s="34">
        <v>0</v>
      </c>
      <c r="M103" s="34">
        <v>0</v>
      </c>
      <c r="N103" s="34">
        <v>0</v>
      </c>
      <c r="O103" s="34">
        <f t="shared" si="34"/>
        <v>0</v>
      </c>
      <c r="P103" s="34">
        <v>4608751.78</v>
      </c>
      <c r="Q103" s="56">
        <v>0</v>
      </c>
      <c r="R103" s="34">
        <v>0</v>
      </c>
      <c r="S103" s="33">
        <f t="shared" si="36"/>
        <v>4608751.78</v>
      </c>
      <c r="T103" s="34">
        <f t="shared" si="35"/>
        <v>4608751.78</v>
      </c>
    </row>
    <row r="104" spans="2:20" ht="17.45" customHeight="1" thickBot="1" x14ac:dyDescent="0.2">
      <c r="B104" s="35"/>
      <c r="C104" s="73" t="s">
        <v>31</v>
      </c>
      <c r="D104" s="74"/>
      <c r="E104" s="74"/>
      <c r="F104" s="74"/>
      <c r="G104" s="75"/>
      <c r="H104" s="23">
        <f t="shared" ref="H104:T104" si="37">H83-H94</f>
        <v>5552093.5700000003</v>
      </c>
      <c r="I104" s="23">
        <f t="shared" si="37"/>
        <v>0</v>
      </c>
      <c r="J104" s="23">
        <f t="shared" si="37"/>
        <v>0</v>
      </c>
      <c r="K104" s="23">
        <f t="shared" si="37"/>
        <v>0</v>
      </c>
      <c r="L104" s="23">
        <f t="shared" si="37"/>
        <v>4800074.6600000039</v>
      </c>
      <c r="M104" s="23">
        <f t="shared" si="37"/>
        <v>0</v>
      </c>
      <c r="N104" s="23">
        <f t="shared" si="37"/>
        <v>0</v>
      </c>
      <c r="O104" s="23">
        <f t="shared" si="37"/>
        <v>10352168.230000004</v>
      </c>
      <c r="P104" s="23">
        <f t="shared" si="37"/>
        <v>50178196.699999996</v>
      </c>
      <c r="Q104" s="23">
        <f t="shared" si="37"/>
        <v>1.0499999999956344</v>
      </c>
      <c r="R104" s="23">
        <f t="shared" si="37"/>
        <v>32611.780000000013</v>
      </c>
      <c r="S104" s="23">
        <f t="shared" si="37"/>
        <v>50210809.530000001</v>
      </c>
      <c r="T104" s="23">
        <f t="shared" si="37"/>
        <v>60562977.75999999</v>
      </c>
    </row>
    <row r="105" spans="2:20" x14ac:dyDescent="0.15">
      <c r="B105" s="24"/>
      <c r="C105" s="14"/>
      <c r="D105" s="25"/>
      <c r="E105" s="25"/>
      <c r="F105" s="25"/>
      <c r="G105" s="25"/>
      <c r="H105" s="26"/>
      <c r="I105" s="26"/>
      <c r="J105" s="26"/>
      <c r="K105" s="26"/>
      <c r="L105" s="26"/>
      <c r="M105" s="26"/>
    </row>
  </sheetData>
  <mergeCells count="100">
    <mergeCell ref="D102:G102"/>
    <mergeCell ref="D103:G103"/>
    <mergeCell ref="C104:G104"/>
    <mergeCell ref="D96:G96"/>
    <mergeCell ref="D97:G97"/>
    <mergeCell ref="D98:G98"/>
    <mergeCell ref="D99:G99"/>
    <mergeCell ref="D100:G100"/>
    <mergeCell ref="D101:G101"/>
    <mergeCell ref="D95:G95"/>
    <mergeCell ref="C83:G83"/>
    <mergeCell ref="D84:G84"/>
    <mergeCell ref="D85:G85"/>
    <mergeCell ref="D86:G86"/>
    <mergeCell ref="D87:G87"/>
    <mergeCell ref="D88:G88"/>
    <mergeCell ref="D89:G89"/>
    <mergeCell ref="D90:G90"/>
    <mergeCell ref="D91:G91"/>
    <mergeCell ref="D92:G92"/>
    <mergeCell ref="C94:G94"/>
    <mergeCell ref="B78:T78"/>
    <mergeCell ref="B79:T79"/>
    <mergeCell ref="C80:G80"/>
    <mergeCell ref="H80:T80"/>
    <mergeCell ref="C81:G81"/>
    <mergeCell ref="H81:O81"/>
    <mergeCell ref="P81:S81"/>
    <mergeCell ref="B77:T77"/>
    <mergeCell ref="D65:G65"/>
    <mergeCell ref="D66:G66"/>
    <mergeCell ref="D67:G67"/>
    <mergeCell ref="D68:G68"/>
    <mergeCell ref="D69:G69"/>
    <mergeCell ref="D70:G70"/>
    <mergeCell ref="C71:G71"/>
    <mergeCell ref="D72:G72"/>
    <mergeCell ref="D73:G73"/>
    <mergeCell ref="D74:G74"/>
    <mergeCell ref="C75:G75"/>
    <mergeCell ref="D64:G64"/>
    <mergeCell ref="D52:G52"/>
    <mergeCell ref="D53:G53"/>
    <mergeCell ref="D54:G54"/>
    <mergeCell ref="D55:G55"/>
    <mergeCell ref="C56:G56"/>
    <mergeCell ref="D57:G57"/>
    <mergeCell ref="D58:G58"/>
    <mergeCell ref="D59:G59"/>
    <mergeCell ref="C60:G60"/>
    <mergeCell ref="C62:G62"/>
    <mergeCell ref="C63:G63"/>
    <mergeCell ref="D51:G51"/>
    <mergeCell ref="D39:G39"/>
    <mergeCell ref="D40:G40"/>
    <mergeCell ref="C41:G41"/>
    <mergeCell ref="D42:G42"/>
    <mergeCell ref="D43:G43"/>
    <mergeCell ref="D44:G44"/>
    <mergeCell ref="C45:G45"/>
    <mergeCell ref="C47:G47"/>
    <mergeCell ref="C48:G48"/>
    <mergeCell ref="D49:G49"/>
    <mergeCell ref="D50:G50"/>
    <mergeCell ref="D38:G38"/>
    <mergeCell ref="D26:G26"/>
    <mergeCell ref="C27:G27"/>
    <mergeCell ref="B29:M29"/>
    <mergeCell ref="B30:M30"/>
    <mergeCell ref="B31:M31"/>
    <mergeCell ref="C32:G32"/>
    <mergeCell ref="C33:G33"/>
    <mergeCell ref="D34:G34"/>
    <mergeCell ref="D35:G35"/>
    <mergeCell ref="D36:G36"/>
    <mergeCell ref="D37:G37"/>
    <mergeCell ref="D25:G25"/>
    <mergeCell ref="D14:G14"/>
    <mergeCell ref="D15:G15"/>
    <mergeCell ref="D16:G16"/>
    <mergeCell ref="C17:G17"/>
    <mergeCell ref="D18:G18"/>
    <mergeCell ref="D19:G19"/>
    <mergeCell ref="D20:G20"/>
    <mergeCell ref="D21:G21"/>
    <mergeCell ref="D22:G22"/>
    <mergeCell ref="D23:G23"/>
    <mergeCell ref="D24:G24"/>
    <mergeCell ref="D13:G13"/>
    <mergeCell ref="B2:M2"/>
    <mergeCell ref="B3:M3"/>
    <mergeCell ref="B4:M4"/>
    <mergeCell ref="C5:G5"/>
    <mergeCell ref="C6:G6"/>
    <mergeCell ref="D7:G7"/>
    <mergeCell ref="D8:G8"/>
    <mergeCell ref="D9:G9"/>
    <mergeCell ref="D10:G10"/>
    <mergeCell ref="D11:G11"/>
    <mergeCell ref="D12:G12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Municipio de Xicotepec Puebla</cp:lastModifiedBy>
  <cp:lastPrinted>2020-10-30T16:38:52Z</cp:lastPrinted>
  <dcterms:created xsi:type="dcterms:W3CDTF">2020-04-14T23:33:45Z</dcterms:created>
  <dcterms:modified xsi:type="dcterms:W3CDTF">2025-07-07T23:22:26Z</dcterms:modified>
</cp:coreProperties>
</file>